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59654\Desktop\历史数据\"/>
    </mc:Choice>
  </mc:AlternateContent>
  <bookViews>
    <workbookView xWindow="2205" yWindow="45" windowWidth="15600" windowHeight="8925"/>
  </bookViews>
  <sheets>
    <sheet name="(Quarterly)IS IFRS" sheetId="1" r:id="rId1"/>
  </sheets>
  <calcPr calcId="162913"/>
</workbook>
</file>

<file path=xl/calcChain.xml><?xml version="1.0" encoding="utf-8"?>
<calcChain xmlns="http://schemas.openxmlformats.org/spreadsheetml/2006/main">
  <c r="AV44" i="1" l="1"/>
  <c r="AV40" i="1"/>
  <c r="AV26" i="1"/>
  <c r="AV36" i="1" s="1"/>
  <c r="AV53" i="1"/>
  <c r="AU40" i="1" l="1"/>
  <c r="AU44" i="1"/>
  <c r="AU26" i="1" l="1"/>
  <c r="AU36" i="1" s="1"/>
  <c r="AU53" i="1"/>
  <c r="AT40" i="1"/>
  <c r="AT26" i="1"/>
  <c r="AT36" i="1" s="1"/>
  <c r="AT44" i="1"/>
  <c r="AT53" i="1" l="1"/>
  <c r="AS53" i="1"/>
  <c r="AS44" i="1"/>
  <c r="AS40" i="1"/>
  <c r="AS26" i="1"/>
  <c r="AS36" i="1" s="1"/>
  <c r="C20" i="1" l="1"/>
  <c r="B44" i="1"/>
  <c r="C44" i="1"/>
  <c r="B40" i="1"/>
  <c r="C40" i="1"/>
  <c r="B20" i="1"/>
  <c r="B21" i="1" s="1"/>
  <c r="B22" i="1" s="1"/>
  <c r="B24" i="1" s="1"/>
  <c r="B26" i="1" s="1"/>
  <c r="B36" i="1" s="1"/>
  <c r="C21" i="1"/>
  <c r="D44" i="1"/>
  <c r="D40" i="1"/>
  <c r="D21" i="1"/>
  <c r="D15" i="1"/>
  <c r="D53" i="1" s="1"/>
  <c r="C15" i="1"/>
  <c r="C53" i="1" s="1"/>
  <c r="B15" i="1"/>
  <c r="B53" i="1" s="1"/>
  <c r="D22" i="1" l="1"/>
  <c r="D24" i="1" s="1"/>
  <c r="C22" i="1"/>
  <c r="C24" i="1" s="1"/>
  <c r="C26" i="1" s="1"/>
  <c r="C36" i="1" s="1"/>
  <c r="D26" i="1"/>
  <c r="D36" i="1" s="1"/>
  <c r="AN44" i="1"/>
  <c r="AN40" i="1"/>
  <c r="AN21" i="1"/>
  <c r="AN15" i="1"/>
  <c r="AN53" i="1" s="1"/>
  <c r="AN22" i="1" l="1"/>
  <c r="AN24" i="1" s="1"/>
  <c r="AN26" i="1" s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E53" i="1"/>
  <c r="E22" i="1" l="1"/>
</calcChain>
</file>

<file path=xl/comments1.xml><?xml version="1.0" encoding="utf-8"?>
<comments xmlns="http://schemas.openxmlformats.org/spreadsheetml/2006/main">
  <authors>
    <author>E045841</author>
  </authors>
  <commentList>
    <comment ref="X32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36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42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43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44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</commentList>
</comments>
</file>

<file path=xl/sharedStrings.xml><?xml version="1.0" encoding="utf-8"?>
<sst xmlns="http://schemas.openxmlformats.org/spreadsheetml/2006/main" count="135" uniqueCount="86">
  <si>
    <t>Semiconductor Manufacturing International Corporation</t>
  </si>
  <si>
    <t>Consolidated Statements of Operations (Condensed)</t>
  </si>
  <si>
    <t>(In US$ thousands, except for per share and operational data)</t>
    <phoneticPr fontId="2" type="noConversion"/>
  </si>
  <si>
    <t>4Q12</t>
    <phoneticPr fontId="2" type="noConversion"/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</si>
  <si>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</si>
  <si>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</si>
  <si>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</si>
  <si>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</si>
  <si>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</si>
  <si>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</si>
  <si>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</si>
  <si>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</si>
  <si>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</si>
  <si>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</si>
  <si>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</si>
  <si>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</si>
  <si>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</si>
  <si>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(unaudited)</t>
  </si>
  <si>
    <t>Revenue</t>
  </si>
  <si>
    <t>Cost of sales</t>
  </si>
  <si>
    <t>Gross profit</t>
  </si>
  <si>
    <t>General and administration expenses</t>
  </si>
  <si>
    <t>Profit before tax</t>
  </si>
  <si>
    <t>Item that may be reclassified subsequently to profit or loss</t>
  </si>
  <si>
    <t>Exchange differences on translating foreign operations</t>
  </si>
  <si>
    <t>Change in value of available-for-sale financial assets</t>
  </si>
  <si>
    <t>Others</t>
  </si>
  <si>
    <t xml:space="preserve">- </t>
  </si>
  <si>
    <t>Total comprehensive income for the period</t>
  </si>
  <si>
    <t>Owners of the Company</t>
  </si>
  <si>
    <t>Non-controlling interests</t>
  </si>
  <si>
    <t>Earnings per share attributable to Semiconductor Manufacturing International Corporation ordinary shareholders</t>
  </si>
  <si>
    <t>Basic</t>
  </si>
  <si>
    <t>Diluted</t>
  </si>
  <si>
    <t>Shares used in calculating basic earnings per share</t>
    <phoneticPr fontId="10" type="noConversion"/>
  </si>
  <si>
    <t>Shares used in calculating diluted earnings per share</t>
  </si>
  <si>
    <t>2Q16</t>
    <phoneticPr fontId="3" type="noConversion"/>
  </si>
  <si>
    <t>3Q16</t>
    <phoneticPr fontId="3" type="noConversion"/>
  </si>
  <si>
    <t>4Q16</t>
    <phoneticPr fontId="3" type="noConversion"/>
  </si>
  <si>
    <t>Actuarial gains and losses on defined benefit plans</t>
  </si>
  <si>
    <t>Cash flow hedges</t>
    <phoneticPr fontId="3" type="noConversion"/>
  </si>
  <si>
    <t>Items that will not be reclassified to profit or loss</t>
  </si>
  <si>
    <t>1Q17</t>
    <phoneticPr fontId="3" type="noConversion"/>
  </si>
  <si>
    <t>2Q17</t>
    <phoneticPr fontId="3" type="noConversion"/>
  </si>
  <si>
    <t>3Q17</t>
    <phoneticPr fontId="3" type="noConversion"/>
  </si>
  <si>
    <t>4Q17</t>
    <phoneticPr fontId="3" type="noConversion"/>
  </si>
  <si>
    <t>Share of other comprehensive income of joint ventures using equity method</t>
  </si>
  <si>
    <t>1Q18</t>
    <phoneticPr fontId="3" type="noConversion"/>
  </si>
  <si>
    <t>2Q18</t>
    <phoneticPr fontId="3" type="noConversion"/>
  </si>
  <si>
    <t>3Q18</t>
    <phoneticPr fontId="3" type="noConversion"/>
  </si>
  <si>
    <t>4Q18</t>
    <phoneticPr fontId="3" type="noConversion"/>
  </si>
  <si>
    <t>1Q19</t>
    <phoneticPr fontId="3" type="noConversion"/>
  </si>
  <si>
    <t>2Q19</t>
    <phoneticPr fontId="3" type="noConversion"/>
  </si>
  <si>
    <t>3Q19</t>
    <phoneticPr fontId="3" type="noConversion"/>
  </si>
  <si>
    <t>4Q19</t>
    <phoneticPr fontId="3" type="noConversion"/>
  </si>
  <si>
    <t>1Q20</t>
    <phoneticPr fontId="3" type="noConversion"/>
  </si>
  <si>
    <t>Research and development expenses</t>
    <phoneticPr fontId="3" type="noConversion"/>
  </si>
  <si>
    <t>2Q20</t>
    <phoneticPr fontId="3" type="noConversion"/>
  </si>
  <si>
    <t>3Q20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</si>
  <si>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</si>
  <si>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</si>
  <si>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</si>
  <si>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Gross Margin</t>
    <phoneticPr fontId="3" type="noConversion"/>
  </si>
  <si>
    <t>3Q21</t>
    <phoneticPr fontId="3" type="noConversion"/>
  </si>
  <si>
    <t>1Q12</t>
    <phoneticPr fontId="2" type="noConversion"/>
  </si>
  <si>
    <t>2Q12</t>
    <phoneticPr fontId="2" type="noConversion"/>
  </si>
  <si>
    <t>3Q12</t>
    <phoneticPr fontId="2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</si>
  <si>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</si>
  <si>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</si>
  <si>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</si>
  <si>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Impairment losses on financial assets, net</t>
  </si>
  <si>
    <t>3Q22</t>
    <phoneticPr fontId="3" type="noConversion"/>
  </si>
  <si>
    <t>4Q22</t>
    <phoneticPr fontId="3" type="noConversion"/>
  </si>
  <si>
    <t>1Q23</t>
    <phoneticPr fontId="3" type="noConversion"/>
  </si>
  <si>
    <t>2Q23</t>
    <phoneticPr fontId="3" type="noConversion"/>
  </si>
  <si>
    <t>Selling and marketing expenses</t>
    <phoneticPr fontId="2" type="noConversion"/>
  </si>
  <si>
    <t>Other operating income</t>
    <phoneticPr fontId="10" type="noConversion"/>
  </si>
  <si>
    <t>Operating expenses</t>
    <phoneticPr fontId="2" type="noConversion"/>
  </si>
  <si>
    <t>Profit from operations</t>
    <phoneticPr fontId="2" type="noConversion"/>
  </si>
  <si>
    <t>Other income, net</t>
    <phoneticPr fontId="3" type="noConversion"/>
  </si>
  <si>
    <t>Income tax expense</t>
    <phoneticPr fontId="2" type="noConversion"/>
  </si>
  <si>
    <t>Profit for the period</t>
    <phoneticPr fontId="3" type="noConversion"/>
  </si>
  <si>
    <t>Other comprehensive income</t>
    <phoneticPr fontId="3" type="noConversion"/>
  </si>
  <si>
    <t>Profit for the period attributable to:</t>
    <phoneticPr fontId="3" type="noConversion"/>
  </si>
  <si>
    <t>Total comprehensive income for the period attributable to:</t>
    <phoneticPr fontId="3" type="noConversion"/>
  </si>
  <si>
    <t>3Q23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</si>
</sst>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_(* #,##0.000_);_(* \(#,##0.000\);_(* &quot;-&quot;??_);_(@_)"/>
    <numFmt numFmtId="180" formatCode="0.000"/>
    <numFmt numFmtId="181" formatCode="#,##0\ ;\(#,##0\)\ ;&quot;-&quot;"/>
    <numFmt numFmtId="182" formatCode="0.0%"/>
  </numFmts>
  <fonts count="2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color rgb="FF231F20"/>
      <name val="Arial"/>
      <family val="2"/>
    </font>
    <font>
      <sz val="9"/>
      <name val="Arial"/>
      <family val="2"/>
    </font>
    <font>
      <sz val="10"/>
      <color rgb="FF231F20"/>
      <name val="Arial"/>
      <family val="2"/>
    </font>
    <font>
      <sz val="9"/>
      <name val="宋体"/>
      <family val="3"/>
      <charset val="134"/>
    </font>
    <font>
      <b/>
      <sz val="9.5"/>
      <color rgb="FF231F20"/>
      <name val="Arial"/>
      <family val="2"/>
    </font>
    <font>
      <b/>
      <sz val="9"/>
      <name val="Arial"/>
      <family val="2"/>
    </font>
    <font>
      <i/>
      <sz val="10"/>
      <color rgb="FF231F20"/>
      <name val="Arial"/>
      <family val="2"/>
    </font>
    <font>
      <sz val="9"/>
      <color rgb="FF231F20"/>
      <name val="Arial"/>
      <family val="2"/>
    </font>
    <font>
      <sz val="9.5"/>
      <name val="Arial"/>
      <family val="2"/>
    </font>
    <font>
      <b/>
      <sz val="10"/>
      <color rgb="FF231F20"/>
      <name val="Arial"/>
      <family val="2"/>
    </font>
    <font>
      <sz val="11"/>
      <name val="宋体"/>
      <family val="2"/>
      <charset val="134"/>
      <scheme val="minor"/>
    </font>
    <font>
      <i/>
      <sz val="9"/>
      <color rgb="FF231F20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2" applyFill="1"/>
    <xf numFmtId="0" fontId="4" fillId="0" borderId="0" xfId="2" applyFont="1" applyFill="1"/>
    <xf numFmtId="0" fontId="5" fillId="0" borderId="0" xfId="2" applyFont="1" applyFill="1" applyAlignment="1">
      <alignment horizontal="left"/>
    </xf>
    <xf numFmtId="0" fontId="6" fillId="0" borderId="0" xfId="2" applyFont="1" applyFill="1"/>
    <xf numFmtId="0" fontId="8" fillId="0" borderId="0" xfId="2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 indent="1"/>
    </xf>
    <xf numFmtId="0" fontId="9" fillId="0" borderId="0" xfId="0" applyFont="1" applyFill="1" applyAlignment="1">
      <alignment horizontal="left" vertical="center" wrapText="1" indent="2"/>
    </xf>
    <xf numFmtId="0" fontId="9" fillId="0" borderId="0" xfId="0" applyFont="1" applyFill="1" applyAlignment="1">
      <alignment horizontal="left" vertical="center" indent="1"/>
    </xf>
    <xf numFmtId="0" fontId="13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180" fontId="9" fillId="0" borderId="0" xfId="0" applyNumberFormat="1" applyFont="1" applyFill="1" applyAlignment="1">
      <alignment horizontal="left" vertical="center" indent="2"/>
    </xf>
    <xf numFmtId="0" fontId="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/>
    <xf numFmtId="3" fontId="0" fillId="0" borderId="0" xfId="0" applyNumberFormat="1" applyFill="1" applyAlignment="1"/>
    <xf numFmtId="178" fontId="6" fillId="0" borderId="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/>
    <xf numFmtId="176" fontId="8" fillId="0" borderId="0" xfId="0" applyNumberFormat="1" applyFont="1" applyFill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/>
    <xf numFmtId="176" fontId="8" fillId="0" borderId="2" xfId="0" applyNumberFormat="1" applyFont="1" applyFill="1" applyBorder="1" applyAlignment="1"/>
    <xf numFmtId="176" fontId="8" fillId="0" borderId="0" xfId="0" applyNumberFormat="1" applyFont="1" applyFill="1" applyAlignment="1"/>
    <xf numFmtId="176" fontId="8" fillId="0" borderId="0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176" fontId="12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ill="1" applyAlignment="1"/>
    <xf numFmtId="176" fontId="12" fillId="0" borderId="3" xfId="0" applyNumberFormat="1" applyFont="1" applyFill="1" applyBorder="1" applyAlignment="1">
      <alignment horizontal="right" vertical="center" wrapText="1"/>
    </xf>
    <xf numFmtId="176" fontId="12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/>
    <xf numFmtId="180" fontId="8" fillId="0" borderId="0" xfId="0" applyNumberFormat="1" applyFont="1" applyFill="1" applyAlignment="1">
      <alignment horizontal="right" vertical="center"/>
    </xf>
    <xf numFmtId="2" fontId="8" fillId="0" borderId="0" xfId="0" applyNumberFormat="1" applyFont="1" applyFill="1" applyAlignment="1">
      <alignment horizontal="right" vertical="center"/>
    </xf>
    <xf numFmtId="180" fontId="0" fillId="0" borderId="0" xfId="0" applyNumberFormat="1" applyFill="1" applyAlignment="1"/>
    <xf numFmtId="0" fontId="12" fillId="0" borderId="0" xfId="0" applyFont="1" applyFill="1" applyAlignment="1">
      <alignment horizontal="right" vertical="center" wrapText="1"/>
    </xf>
    <xf numFmtId="3" fontId="12" fillId="0" borderId="0" xfId="0" applyNumberFormat="1" applyFont="1" applyFill="1" applyAlignment="1"/>
    <xf numFmtId="3" fontId="12" fillId="0" borderId="0" xfId="0" applyNumberFormat="1" applyFont="1" applyFill="1" applyAlignment="1">
      <alignment horizontal="right" vertical="center" wrapText="1"/>
    </xf>
    <xf numFmtId="3" fontId="8" fillId="0" borderId="0" xfId="0" applyNumberFormat="1" applyFont="1" applyFill="1" applyAlignment="1"/>
    <xf numFmtId="176" fontId="8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76" fontId="0" fillId="0" borderId="1" xfId="0" applyNumberFormat="1" applyFill="1" applyBorder="1" applyAlignment="1"/>
    <xf numFmtId="176" fontId="8" fillId="0" borderId="1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 wrapText="1"/>
    </xf>
    <xf numFmtId="178" fontId="8" fillId="0" borderId="1" xfId="0" applyNumberFormat="1" applyFont="1" applyFill="1" applyBorder="1" applyAlignment="1">
      <alignment horizontal="right" vertical="center" wrapText="1"/>
    </xf>
    <xf numFmtId="178" fontId="8" fillId="0" borderId="2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/>
    <xf numFmtId="178" fontId="8" fillId="0" borderId="2" xfId="0" applyNumberFormat="1" applyFont="1" applyFill="1" applyBorder="1" applyAlignment="1"/>
    <xf numFmtId="178" fontId="8" fillId="0" borderId="0" xfId="0" applyNumberFormat="1" applyFont="1" applyFill="1" applyAlignment="1"/>
    <xf numFmtId="178" fontId="8" fillId="0" borderId="0" xfId="0" applyNumberFormat="1" applyFont="1" applyFill="1" applyBorder="1" applyAlignment="1">
      <alignment horizontal="right" vertical="center" wrapText="1"/>
    </xf>
    <xf numFmtId="178" fontId="8" fillId="0" borderId="0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 wrapText="1"/>
    </xf>
    <xf numFmtId="37" fontId="12" fillId="0" borderId="0" xfId="0" applyNumberFormat="1" applyFont="1" applyFill="1" applyAlignment="1">
      <alignment horizontal="right" vertical="center" wrapText="1"/>
    </xf>
    <xf numFmtId="39" fontId="8" fillId="0" borderId="0" xfId="0" applyNumberFormat="1" applyFont="1" applyFill="1" applyAlignment="1">
      <alignment horizontal="right" vertical="center"/>
    </xf>
    <xf numFmtId="181" fontId="8" fillId="0" borderId="0" xfId="0" applyNumberFormat="1" applyFont="1" applyFill="1" applyAlignment="1">
      <alignment horizontal="right" vertical="center" wrapText="1"/>
    </xf>
    <xf numFmtId="181" fontId="8" fillId="0" borderId="1" xfId="0" applyNumberFormat="1" applyFont="1" applyFill="1" applyBorder="1" applyAlignment="1">
      <alignment horizontal="right" vertical="center" wrapText="1"/>
    </xf>
    <xf numFmtId="181" fontId="8" fillId="0" borderId="2" xfId="0" applyNumberFormat="1" applyFont="1" applyFill="1" applyBorder="1" applyAlignment="1">
      <alignment horizontal="right" vertical="center"/>
    </xf>
    <xf numFmtId="181" fontId="8" fillId="0" borderId="2" xfId="0" applyNumberFormat="1" applyFont="1" applyFill="1" applyBorder="1" applyAlignment="1"/>
    <xf numFmtId="181" fontId="8" fillId="0" borderId="0" xfId="0" applyNumberFormat="1" applyFont="1" applyFill="1" applyBorder="1" applyAlignment="1">
      <alignment horizontal="right" vertical="center" wrapText="1"/>
    </xf>
    <xf numFmtId="181" fontId="8" fillId="0" borderId="0" xfId="0" applyNumberFormat="1" applyFont="1" applyFill="1" applyBorder="1" applyAlignment="1">
      <alignment horizontal="right" vertical="center"/>
    </xf>
    <xf numFmtId="181" fontId="12" fillId="0" borderId="3" xfId="0" applyNumberFormat="1" applyFont="1" applyFill="1" applyBorder="1" applyAlignment="1">
      <alignment horizontal="right" vertical="center" wrapText="1"/>
    </xf>
    <xf numFmtId="0" fontId="2" fillId="0" borderId="0" xfId="2" applyFont="1" applyFill="1"/>
    <xf numFmtId="0" fontId="21" fillId="0" borderId="0" xfId="0" applyFont="1" applyFill="1" applyAlignment="1"/>
    <xf numFmtId="182" fontId="21" fillId="0" borderId="0" xfId="4" applyNumberFormat="1" applyFont="1" applyFill="1" applyAlignment="1"/>
    <xf numFmtId="181" fontId="0" fillId="0" borderId="0" xfId="0" applyNumberFormat="1" applyFill="1" applyAlignment="1"/>
    <xf numFmtId="0" fontId="2" fillId="0" borderId="0" xfId="0" applyFont="1" applyFill="1" applyAlignment="1">
      <alignment horizontal="left" vertical="center" wrapText="1" inden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 indent="1"/>
    </xf>
  </cellXfs>
  <cellStyles count="5">
    <cellStyle name="Normal 2" xfId="3"/>
    <cellStyle name="Normal_SMIC Financial Statement_IR" xfId="2"/>
    <cellStyle name="百分比" xfId="4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0</xdr:col>
      <xdr:colOff>1466850</xdr:colOff>
      <xdr:row>5</xdr:row>
      <xdr:rowOff>161925</xdr:rowOff>
    </xdr:to>
    <xdr:pic>
      <xdr:nvPicPr>
        <xdr:cNvPr id="2" name="Picture 18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1362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X53"/>
  <sheetViews>
    <sheetView tabSelected="1" topLeftCell="A7" workbookViewId="0">
      <pane xSplit="1" ySplit="5" topLeftCell="AR33" activePane="bottomRight" state="frozen"/>
      <selection activeCell="A7" sqref="A7"/>
      <selection pane="topRight" activeCell="B7" sqref="B7"/>
      <selection pane="bottomLeft" activeCell="A12" sqref="A12"/>
      <selection pane="bottomRight" activeCell="AV55" sqref="AV55"/>
    </sheetView>
  </sheetViews>
  <sheetFormatPr defaultRowHeight="14.25" outlineLevelCol="1" x14ac:dyDescent="0.2"/>
  <cols>
    <col min="1" max="1" width="56" style="2" bestFit="1" customWidth="1"/>
    <col min="2" max="5" width="11.75" style="19" customWidth="1" outlineLevel="1"/>
    <col min="6" max="12" width="11.75" style="19" customWidth="1"/>
    <col min="13" max="16" width="12.25" style="19" customWidth="1"/>
    <col min="17" max="20" width="12.25" style="19" hidden="1" customWidth="1" outlineLevel="1"/>
    <col min="21" max="21" width="12.125" style="19" hidden="1" customWidth="1" outlineLevel="1"/>
    <col min="22" max="22" width="12.125" style="19" customWidth="1" collapsed="1"/>
    <col min="23" max="32" width="12.125" style="19" customWidth="1"/>
    <col min="33" max="46" width="12.25" style="19" bestFit="1" customWidth="1"/>
    <col min="47" max="48" width="13.875" style="19" bestFit="1" customWidth="1"/>
    <col min="49" max="262" width="9" style="19"/>
    <col min="263" max="263" width="56" style="19" bestFit="1" customWidth="1"/>
    <col min="264" max="271" width="11.75" style="19" bestFit="1" customWidth="1"/>
    <col min="272" max="277" width="12.25" style="19" customWidth="1"/>
    <col min="278" max="518" width="9" style="19"/>
    <col min="519" max="519" width="56" style="19" bestFit="1" customWidth="1"/>
    <col min="520" max="527" width="11.75" style="19" bestFit="1" customWidth="1"/>
    <col min="528" max="533" width="12.25" style="19" customWidth="1"/>
    <col min="534" max="774" width="9" style="19"/>
    <col min="775" max="775" width="56" style="19" bestFit="1" customWidth="1"/>
    <col min="776" max="783" width="11.75" style="19" bestFit="1" customWidth="1"/>
    <col min="784" max="789" width="12.25" style="19" customWidth="1"/>
    <col min="790" max="1030" width="9" style="19"/>
    <col min="1031" max="1031" width="56" style="19" bestFit="1" customWidth="1"/>
    <col min="1032" max="1039" width="11.75" style="19" bestFit="1" customWidth="1"/>
    <col min="1040" max="1045" width="12.25" style="19" customWidth="1"/>
    <col min="1046" max="1286" width="9" style="19"/>
    <col min="1287" max="1287" width="56" style="19" bestFit="1" customWidth="1"/>
    <col min="1288" max="1295" width="11.75" style="19" bestFit="1" customWidth="1"/>
    <col min="1296" max="1301" width="12.25" style="19" customWidth="1"/>
    <col min="1302" max="1542" width="9" style="19"/>
    <col min="1543" max="1543" width="56" style="19" bestFit="1" customWidth="1"/>
    <col min="1544" max="1551" width="11.75" style="19" bestFit="1" customWidth="1"/>
    <col min="1552" max="1557" width="12.25" style="19" customWidth="1"/>
    <col min="1558" max="1798" width="9" style="19"/>
    <col min="1799" max="1799" width="56" style="19" bestFit="1" customWidth="1"/>
    <col min="1800" max="1807" width="11.75" style="19" bestFit="1" customWidth="1"/>
    <col min="1808" max="1813" width="12.25" style="19" customWidth="1"/>
    <col min="1814" max="2054" width="9" style="19"/>
    <col min="2055" max="2055" width="56" style="19" bestFit="1" customWidth="1"/>
    <col min="2056" max="2063" width="11.75" style="19" bestFit="1" customWidth="1"/>
    <col min="2064" max="2069" width="12.25" style="19" customWidth="1"/>
    <col min="2070" max="2310" width="9" style="19"/>
    <col min="2311" max="2311" width="56" style="19" bestFit="1" customWidth="1"/>
    <col min="2312" max="2319" width="11.75" style="19" bestFit="1" customWidth="1"/>
    <col min="2320" max="2325" width="12.25" style="19" customWidth="1"/>
    <col min="2326" max="2566" width="9" style="19"/>
    <col min="2567" max="2567" width="56" style="19" bestFit="1" customWidth="1"/>
    <col min="2568" max="2575" width="11.75" style="19" bestFit="1" customWidth="1"/>
    <col min="2576" max="2581" width="12.25" style="19" customWidth="1"/>
    <col min="2582" max="2822" width="9" style="19"/>
    <col min="2823" max="2823" width="56" style="19" bestFit="1" customWidth="1"/>
    <col min="2824" max="2831" width="11.75" style="19" bestFit="1" customWidth="1"/>
    <col min="2832" max="2837" width="12.25" style="19" customWidth="1"/>
    <col min="2838" max="3078" width="9" style="19"/>
    <col min="3079" max="3079" width="56" style="19" bestFit="1" customWidth="1"/>
    <col min="3080" max="3087" width="11.75" style="19" bestFit="1" customWidth="1"/>
    <col min="3088" max="3093" width="12.25" style="19" customWidth="1"/>
    <col min="3094" max="3334" width="9" style="19"/>
    <col min="3335" max="3335" width="56" style="19" bestFit="1" customWidth="1"/>
    <col min="3336" max="3343" width="11.75" style="19" bestFit="1" customWidth="1"/>
    <col min="3344" max="3349" width="12.25" style="19" customWidth="1"/>
    <col min="3350" max="3590" width="9" style="19"/>
    <col min="3591" max="3591" width="56" style="19" bestFit="1" customWidth="1"/>
    <col min="3592" max="3599" width="11.75" style="19" bestFit="1" customWidth="1"/>
    <col min="3600" max="3605" width="12.25" style="19" customWidth="1"/>
    <col min="3606" max="3846" width="9" style="19"/>
    <col min="3847" max="3847" width="56" style="19" bestFit="1" customWidth="1"/>
    <col min="3848" max="3855" width="11.75" style="19" bestFit="1" customWidth="1"/>
    <col min="3856" max="3861" width="12.25" style="19" customWidth="1"/>
    <col min="3862" max="4102" width="9" style="19"/>
    <col min="4103" max="4103" width="56" style="19" bestFit="1" customWidth="1"/>
    <col min="4104" max="4111" width="11.75" style="19" bestFit="1" customWidth="1"/>
    <col min="4112" max="4117" width="12.25" style="19" customWidth="1"/>
    <col min="4118" max="4358" width="9" style="19"/>
    <col min="4359" max="4359" width="56" style="19" bestFit="1" customWidth="1"/>
    <col min="4360" max="4367" width="11.75" style="19" bestFit="1" customWidth="1"/>
    <col min="4368" max="4373" width="12.25" style="19" customWidth="1"/>
    <col min="4374" max="4614" width="9" style="19"/>
    <col min="4615" max="4615" width="56" style="19" bestFit="1" customWidth="1"/>
    <col min="4616" max="4623" width="11.75" style="19" bestFit="1" customWidth="1"/>
    <col min="4624" max="4629" width="12.25" style="19" customWidth="1"/>
    <col min="4630" max="4870" width="9" style="19"/>
    <col min="4871" max="4871" width="56" style="19" bestFit="1" customWidth="1"/>
    <col min="4872" max="4879" width="11.75" style="19" bestFit="1" customWidth="1"/>
    <col min="4880" max="4885" width="12.25" style="19" customWidth="1"/>
    <col min="4886" max="5126" width="9" style="19"/>
    <col min="5127" max="5127" width="56" style="19" bestFit="1" customWidth="1"/>
    <col min="5128" max="5135" width="11.75" style="19" bestFit="1" customWidth="1"/>
    <col min="5136" max="5141" width="12.25" style="19" customWidth="1"/>
    <col min="5142" max="5382" width="9" style="19"/>
    <col min="5383" max="5383" width="56" style="19" bestFit="1" customWidth="1"/>
    <col min="5384" max="5391" width="11.75" style="19" bestFit="1" customWidth="1"/>
    <col min="5392" max="5397" width="12.25" style="19" customWidth="1"/>
    <col min="5398" max="5638" width="9" style="19"/>
    <col min="5639" max="5639" width="56" style="19" bestFit="1" customWidth="1"/>
    <col min="5640" max="5647" width="11.75" style="19" bestFit="1" customWidth="1"/>
    <col min="5648" max="5653" width="12.25" style="19" customWidth="1"/>
    <col min="5654" max="5894" width="9" style="19"/>
    <col min="5895" max="5895" width="56" style="19" bestFit="1" customWidth="1"/>
    <col min="5896" max="5903" width="11.75" style="19" bestFit="1" customWidth="1"/>
    <col min="5904" max="5909" width="12.25" style="19" customWidth="1"/>
    <col min="5910" max="6150" width="9" style="19"/>
    <col min="6151" max="6151" width="56" style="19" bestFit="1" customWidth="1"/>
    <col min="6152" max="6159" width="11.75" style="19" bestFit="1" customWidth="1"/>
    <col min="6160" max="6165" width="12.25" style="19" customWidth="1"/>
    <col min="6166" max="6406" width="9" style="19"/>
    <col min="6407" max="6407" width="56" style="19" bestFit="1" customWidth="1"/>
    <col min="6408" max="6415" width="11.75" style="19" bestFit="1" customWidth="1"/>
    <col min="6416" max="6421" width="12.25" style="19" customWidth="1"/>
    <col min="6422" max="6662" width="9" style="19"/>
    <col min="6663" max="6663" width="56" style="19" bestFit="1" customWidth="1"/>
    <col min="6664" max="6671" width="11.75" style="19" bestFit="1" customWidth="1"/>
    <col min="6672" max="6677" width="12.25" style="19" customWidth="1"/>
    <col min="6678" max="6918" width="9" style="19"/>
    <col min="6919" max="6919" width="56" style="19" bestFit="1" customWidth="1"/>
    <col min="6920" max="6927" width="11.75" style="19" bestFit="1" customWidth="1"/>
    <col min="6928" max="6933" width="12.25" style="19" customWidth="1"/>
    <col min="6934" max="7174" width="9" style="19"/>
    <col min="7175" max="7175" width="56" style="19" bestFit="1" customWidth="1"/>
    <col min="7176" max="7183" width="11.75" style="19" bestFit="1" customWidth="1"/>
    <col min="7184" max="7189" width="12.25" style="19" customWidth="1"/>
    <col min="7190" max="7430" width="9" style="19"/>
    <col min="7431" max="7431" width="56" style="19" bestFit="1" customWidth="1"/>
    <col min="7432" max="7439" width="11.75" style="19" bestFit="1" customWidth="1"/>
    <col min="7440" max="7445" width="12.25" style="19" customWidth="1"/>
    <col min="7446" max="7686" width="9" style="19"/>
    <col min="7687" max="7687" width="56" style="19" bestFit="1" customWidth="1"/>
    <col min="7688" max="7695" width="11.75" style="19" bestFit="1" customWidth="1"/>
    <col min="7696" max="7701" width="12.25" style="19" customWidth="1"/>
    <col min="7702" max="7942" width="9" style="19"/>
    <col min="7943" max="7943" width="56" style="19" bestFit="1" customWidth="1"/>
    <col min="7944" max="7951" width="11.75" style="19" bestFit="1" customWidth="1"/>
    <col min="7952" max="7957" width="12.25" style="19" customWidth="1"/>
    <col min="7958" max="8198" width="9" style="19"/>
    <col min="8199" max="8199" width="56" style="19" bestFit="1" customWidth="1"/>
    <col min="8200" max="8207" width="11.75" style="19" bestFit="1" customWidth="1"/>
    <col min="8208" max="8213" width="12.25" style="19" customWidth="1"/>
    <col min="8214" max="8454" width="9" style="19"/>
    <col min="8455" max="8455" width="56" style="19" bestFit="1" customWidth="1"/>
    <col min="8456" max="8463" width="11.75" style="19" bestFit="1" customWidth="1"/>
    <col min="8464" max="8469" width="12.25" style="19" customWidth="1"/>
    <col min="8470" max="8710" width="9" style="19"/>
    <col min="8711" max="8711" width="56" style="19" bestFit="1" customWidth="1"/>
    <col min="8712" max="8719" width="11.75" style="19" bestFit="1" customWidth="1"/>
    <col min="8720" max="8725" width="12.25" style="19" customWidth="1"/>
    <col min="8726" max="8966" width="9" style="19"/>
    <col min="8967" max="8967" width="56" style="19" bestFit="1" customWidth="1"/>
    <col min="8968" max="8975" width="11.75" style="19" bestFit="1" customWidth="1"/>
    <col min="8976" max="8981" width="12.25" style="19" customWidth="1"/>
    <col min="8982" max="9222" width="9" style="19"/>
    <col min="9223" max="9223" width="56" style="19" bestFit="1" customWidth="1"/>
    <col min="9224" max="9231" width="11.75" style="19" bestFit="1" customWidth="1"/>
    <col min="9232" max="9237" width="12.25" style="19" customWidth="1"/>
    <col min="9238" max="9478" width="9" style="19"/>
    <col min="9479" max="9479" width="56" style="19" bestFit="1" customWidth="1"/>
    <col min="9480" max="9487" width="11.75" style="19" bestFit="1" customWidth="1"/>
    <col min="9488" max="9493" width="12.25" style="19" customWidth="1"/>
    <col min="9494" max="9734" width="9" style="19"/>
    <col min="9735" max="9735" width="56" style="19" bestFit="1" customWidth="1"/>
    <col min="9736" max="9743" width="11.75" style="19" bestFit="1" customWidth="1"/>
    <col min="9744" max="9749" width="12.25" style="19" customWidth="1"/>
    <col min="9750" max="9990" width="9" style="19"/>
    <col min="9991" max="9991" width="56" style="19" bestFit="1" customWidth="1"/>
    <col min="9992" max="9999" width="11.75" style="19" bestFit="1" customWidth="1"/>
    <col min="10000" max="10005" width="12.25" style="19" customWidth="1"/>
    <col min="10006" max="10246" width="9" style="19"/>
    <col min="10247" max="10247" width="56" style="19" bestFit="1" customWidth="1"/>
    <col min="10248" max="10255" width="11.75" style="19" bestFit="1" customWidth="1"/>
    <col min="10256" max="10261" width="12.25" style="19" customWidth="1"/>
    <col min="10262" max="10502" width="9" style="19"/>
    <col min="10503" max="10503" width="56" style="19" bestFit="1" customWidth="1"/>
    <col min="10504" max="10511" width="11.75" style="19" bestFit="1" customWidth="1"/>
    <col min="10512" max="10517" width="12.25" style="19" customWidth="1"/>
    <col min="10518" max="10758" width="9" style="19"/>
    <col min="10759" max="10759" width="56" style="19" bestFit="1" customWidth="1"/>
    <col min="10760" max="10767" width="11.75" style="19" bestFit="1" customWidth="1"/>
    <col min="10768" max="10773" width="12.25" style="19" customWidth="1"/>
    <col min="10774" max="11014" width="9" style="19"/>
    <col min="11015" max="11015" width="56" style="19" bestFit="1" customWidth="1"/>
    <col min="11016" max="11023" width="11.75" style="19" bestFit="1" customWidth="1"/>
    <col min="11024" max="11029" width="12.25" style="19" customWidth="1"/>
    <col min="11030" max="11270" width="9" style="19"/>
    <col min="11271" max="11271" width="56" style="19" bestFit="1" customWidth="1"/>
    <col min="11272" max="11279" width="11.75" style="19" bestFit="1" customWidth="1"/>
    <col min="11280" max="11285" width="12.25" style="19" customWidth="1"/>
    <col min="11286" max="11526" width="9" style="19"/>
    <col min="11527" max="11527" width="56" style="19" bestFit="1" customWidth="1"/>
    <col min="11528" max="11535" width="11.75" style="19" bestFit="1" customWidth="1"/>
    <col min="11536" max="11541" width="12.25" style="19" customWidth="1"/>
    <col min="11542" max="11782" width="9" style="19"/>
    <col min="11783" max="11783" width="56" style="19" bestFit="1" customWidth="1"/>
    <col min="11784" max="11791" width="11.75" style="19" bestFit="1" customWidth="1"/>
    <col min="11792" max="11797" width="12.25" style="19" customWidth="1"/>
    <col min="11798" max="12038" width="9" style="19"/>
    <col min="12039" max="12039" width="56" style="19" bestFit="1" customWidth="1"/>
    <col min="12040" max="12047" width="11.75" style="19" bestFit="1" customWidth="1"/>
    <col min="12048" max="12053" width="12.25" style="19" customWidth="1"/>
    <col min="12054" max="12294" width="9" style="19"/>
    <col min="12295" max="12295" width="56" style="19" bestFit="1" customWidth="1"/>
    <col min="12296" max="12303" width="11.75" style="19" bestFit="1" customWidth="1"/>
    <col min="12304" max="12309" width="12.25" style="19" customWidth="1"/>
    <col min="12310" max="12550" width="9" style="19"/>
    <col min="12551" max="12551" width="56" style="19" bestFit="1" customWidth="1"/>
    <col min="12552" max="12559" width="11.75" style="19" bestFit="1" customWidth="1"/>
    <col min="12560" max="12565" width="12.25" style="19" customWidth="1"/>
    <col min="12566" max="12806" width="9" style="19"/>
    <col min="12807" max="12807" width="56" style="19" bestFit="1" customWidth="1"/>
    <col min="12808" max="12815" width="11.75" style="19" bestFit="1" customWidth="1"/>
    <col min="12816" max="12821" width="12.25" style="19" customWidth="1"/>
    <col min="12822" max="13062" width="9" style="19"/>
    <col min="13063" max="13063" width="56" style="19" bestFit="1" customWidth="1"/>
    <col min="13064" max="13071" width="11.75" style="19" bestFit="1" customWidth="1"/>
    <col min="13072" max="13077" width="12.25" style="19" customWidth="1"/>
    <col min="13078" max="13318" width="9" style="19"/>
    <col min="13319" max="13319" width="56" style="19" bestFit="1" customWidth="1"/>
    <col min="13320" max="13327" width="11.75" style="19" bestFit="1" customWidth="1"/>
    <col min="13328" max="13333" width="12.25" style="19" customWidth="1"/>
    <col min="13334" max="13574" width="9" style="19"/>
    <col min="13575" max="13575" width="56" style="19" bestFit="1" customWidth="1"/>
    <col min="13576" max="13583" width="11.75" style="19" bestFit="1" customWidth="1"/>
    <col min="13584" max="13589" width="12.25" style="19" customWidth="1"/>
    <col min="13590" max="13830" width="9" style="19"/>
    <col min="13831" max="13831" width="56" style="19" bestFit="1" customWidth="1"/>
    <col min="13832" max="13839" width="11.75" style="19" bestFit="1" customWidth="1"/>
    <col min="13840" max="13845" width="12.25" style="19" customWidth="1"/>
    <col min="13846" max="14086" width="9" style="19"/>
    <col min="14087" max="14087" width="56" style="19" bestFit="1" customWidth="1"/>
    <col min="14088" max="14095" width="11.75" style="19" bestFit="1" customWidth="1"/>
    <col min="14096" max="14101" width="12.25" style="19" customWidth="1"/>
    <col min="14102" max="14342" width="9" style="19"/>
    <col min="14343" max="14343" width="56" style="19" bestFit="1" customWidth="1"/>
    <col min="14344" max="14351" width="11.75" style="19" bestFit="1" customWidth="1"/>
    <col min="14352" max="14357" width="12.25" style="19" customWidth="1"/>
    <col min="14358" max="14598" width="9" style="19"/>
    <col min="14599" max="14599" width="56" style="19" bestFit="1" customWidth="1"/>
    <col min="14600" max="14607" width="11.75" style="19" bestFit="1" customWidth="1"/>
    <col min="14608" max="14613" width="12.25" style="19" customWidth="1"/>
    <col min="14614" max="14854" width="9" style="19"/>
    <col min="14855" max="14855" width="56" style="19" bestFit="1" customWidth="1"/>
    <col min="14856" max="14863" width="11.75" style="19" bestFit="1" customWidth="1"/>
    <col min="14864" max="14869" width="12.25" style="19" customWidth="1"/>
    <col min="14870" max="15110" width="9" style="19"/>
    <col min="15111" max="15111" width="56" style="19" bestFit="1" customWidth="1"/>
    <col min="15112" max="15119" width="11.75" style="19" bestFit="1" customWidth="1"/>
    <col min="15120" max="15125" width="12.25" style="19" customWidth="1"/>
    <col min="15126" max="15366" width="9" style="19"/>
    <col min="15367" max="15367" width="56" style="19" bestFit="1" customWidth="1"/>
    <col min="15368" max="15375" width="11.75" style="19" bestFit="1" customWidth="1"/>
    <col min="15376" max="15381" width="12.25" style="19" customWidth="1"/>
    <col min="15382" max="15622" width="9" style="19"/>
    <col min="15623" max="15623" width="56" style="19" bestFit="1" customWidth="1"/>
    <col min="15624" max="15631" width="11.75" style="19" bestFit="1" customWidth="1"/>
    <col min="15632" max="15637" width="12.25" style="19" customWidth="1"/>
    <col min="15638" max="15878" width="9" style="19"/>
    <col min="15879" max="15879" width="56" style="19" bestFit="1" customWidth="1"/>
    <col min="15880" max="15887" width="11.75" style="19" bestFit="1" customWidth="1"/>
    <col min="15888" max="15893" width="12.25" style="19" customWidth="1"/>
    <col min="15894" max="16134" width="9" style="19"/>
    <col min="16135" max="16135" width="56" style="19" bestFit="1" customWidth="1"/>
    <col min="16136" max="16143" width="11.75" style="19" bestFit="1" customWidth="1"/>
    <col min="16144" max="16149" width="12.25" style="19" customWidth="1"/>
    <col min="16150" max="16384" width="9" style="19"/>
  </cols>
  <sheetData>
    <row r="3" spans="1:50" x14ac:dyDescent="0.2">
      <c r="A3" s="1"/>
    </row>
    <row r="7" spans="1:50" ht="15.75" x14ac:dyDescent="0.25">
      <c r="A7" s="3" t="s">
        <v>0</v>
      </c>
    </row>
    <row r="8" spans="1:50" ht="15.75" x14ac:dyDescent="0.25">
      <c r="A8" s="3" t="s">
        <v>1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10" spans="1:50" x14ac:dyDescent="0.2">
      <c r="A10" s="4" t="s">
        <v>2</v>
      </c>
      <c r="B10" s="21" t="s">
        <v>64</v>
      </c>
      <c r="C10" s="21" t="s">
        <v>65</v>
      </c>
      <c r="D10" s="21" t="s">
        <v>66</v>
      </c>
      <c r="E10" s="21" t="s">
        <v>3</v>
      </c>
      <c r="F10" s="21" t="s">
        <v>4</v>
      </c>
      <c r="G10" s="21" t="s">
        <v>5</v>
      </c>
      <c r="H10" s="21" t="s">
        <v>6</v>
      </c>
      <c r="I10" s="21" t="s">
        <v>7</v>
      </c>
      <c r="J10" s="21" t="s">
        <v>8</v>
      </c>
      <c r="K10" s="21" t="s">
        <v>9</v>
      </c>
      <c r="L10" s="21" t="s">
        <v>10</v>
      </c>
      <c r="M10" s="21" t="s">
        <v>11</v>
      </c>
      <c r="N10" s="21" t="s">
        <v>12</v>
      </c>
      <c r="O10" s="21" t="s">
        <v>13</v>
      </c>
      <c r="P10" s="21" t="s">
        <v>14</v>
      </c>
      <c r="Q10" s="21" t="s">
        <v>15</v>
      </c>
      <c r="R10" s="21" t="s">
        <v>16</v>
      </c>
      <c r="S10" s="21" t="s">
        <v>36</v>
      </c>
      <c r="T10" s="21" t="s">
        <v>37</v>
      </c>
      <c r="U10" s="21" t="s">
        <v>38</v>
      </c>
      <c r="V10" s="21" t="s">
        <v>42</v>
      </c>
      <c r="W10" s="21" t="s">
        <v>43</v>
      </c>
      <c r="X10" s="21" t="s">
        <v>44</v>
      </c>
      <c r="Y10" s="21" t="s">
        <v>45</v>
      </c>
      <c r="Z10" s="21" t="s">
        <v>47</v>
      </c>
      <c r="AA10" s="21" t="s">
        <v>48</v>
      </c>
      <c r="AB10" s="21" t="s">
        <v>49</v>
      </c>
      <c r="AC10" s="21" t="s">
        <v>50</v>
      </c>
      <c r="AD10" s="21" t="s">
        <v>51</v>
      </c>
      <c r="AE10" s="21" t="s">
        <v>52</v>
      </c>
      <c r="AF10" s="21" t="s">
        <v>53</v>
      </c>
      <c r="AG10" s="21" t="s">
        <v>54</v>
      </c>
      <c r="AH10" s="21" t="s">
        <v>55</v>
      </c>
      <c r="AI10" s="21" t="s">
        <v>57</v>
      </c>
      <c r="AJ10" s="21" t="s">
        <v>58</v>
      </c>
      <c r="AK10" s="21" t="s">
        <v>59</v>
      </c>
      <c r="AL10" s="21" t="s">
        <v>60</v>
      </c>
      <c r="AM10" s="21" t="s">
        <v>61</v>
      </c>
      <c r="AN10" s="21" t="s">
        <v>63</v>
      </c>
      <c r="AO10" s="21" t="s">
        <v>67</v>
      </c>
      <c r="AP10" s="21" t="s">
        <v>68</v>
      </c>
      <c r="AQ10" s="21" t="s">
        <v>69</v>
      </c>
      <c r="AR10" s="21" t="s">
        <v>71</v>
      </c>
      <c r="AS10" s="21" t="s">
        <v>72</v>
      </c>
      <c r="AT10" s="21" t="s">
        <v>73</v>
      </c>
      <c r="AU10" s="21" t="s">
        <v>74</v>
      </c>
      <c r="AV10" s="21" t="s">
        <v>85</v>
      </c>
    </row>
    <row r="11" spans="1:50" x14ac:dyDescent="0.2">
      <c r="B11" s="22" t="s">
        <v>17</v>
      </c>
      <c r="C11" s="22" t="s">
        <v>17</v>
      </c>
      <c r="D11" s="22" t="s">
        <v>17</v>
      </c>
      <c r="E11" s="22" t="s">
        <v>17</v>
      </c>
      <c r="F11" s="22" t="s">
        <v>17</v>
      </c>
      <c r="G11" s="22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22" t="s">
        <v>17</v>
      </c>
      <c r="N11" s="22" t="s">
        <v>17</v>
      </c>
      <c r="O11" s="22" t="s">
        <v>17</v>
      </c>
      <c r="P11" s="22" t="s">
        <v>17</v>
      </c>
      <c r="Q11" s="22" t="s">
        <v>17</v>
      </c>
      <c r="R11" s="22" t="s">
        <v>17</v>
      </c>
      <c r="S11" s="22" t="s">
        <v>17</v>
      </c>
      <c r="T11" s="22" t="s">
        <v>17</v>
      </c>
      <c r="U11" s="22" t="s">
        <v>17</v>
      </c>
      <c r="V11" s="22" t="s">
        <v>17</v>
      </c>
      <c r="W11" s="22" t="s">
        <v>17</v>
      </c>
      <c r="X11" s="22" t="s">
        <v>17</v>
      </c>
      <c r="Y11" s="22" t="s">
        <v>17</v>
      </c>
      <c r="Z11" s="22" t="s">
        <v>17</v>
      </c>
      <c r="AA11" s="22" t="s">
        <v>17</v>
      </c>
      <c r="AB11" s="22" t="s">
        <v>17</v>
      </c>
      <c r="AC11" s="22" t="s">
        <v>17</v>
      </c>
      <c r="AD11" s="22" t="s">
        <v>17</v>
      </c>
      <c r="AE11" s="22" t="s">
        <v>17</v>
      </c>
      <c r="AF11" s="22" t="s">
        <v>17</v>
      </c>
      <c r="AG11" s="22" t="s">
        <v>17</v>
      </c>
      <c r="AH11" s="22" t="s">
        <v>17</v>
      </c>
      <c r="AI11" s="22" t="s">
        <v>17</v>
      </c>
      <c r="AJ11" s="22" t="s">
        <v>17</v>
      </c>
      <c r="AK11" s="22" t="s">
        <v>17</v>
      </c>
      <c r="AL11" s="22" t="s">
        <v>17</v>
      </c>
      <c r="AM11" s="22" t="s">
        <v>17</v>
      </c>
      <c r="AN11" s="22" t="s">
        <v>17</v>
      </c>
      <c r="AO11" s="22" t="s">
        <v>17</v>
      </c>
      <c r="AP11" s="22" t="s">
        <v>17</v>
      </c>
      <c r="AQ11" s="22" t="s">
        <v>17</v>
      </c>
      <c r="AR11" s="22" t="s">
        <v>17</v>
      </c>
      <c r="AS11" s="22" t="s">
        <v>17</v>
      </c>
      <c r="AT11" s="22" t="s">
        <v>17</v>
      </c>
      <c r="AU11" s="22" t="s">
        <v>17</v>
      </c>
      <c r="AV11" s="22" t="s">
        <v>17</v>
      </c>
    </row>
    <row r="12" spans="1:50" x14ac:dyDescent="0.2">
      <c r="A12" s="6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1:50" ht="13.5" x14ac:dyDescent="0.15">
      <c r="A13" s="7" t="s">
        <v>18</v>
      </c>
      <c r="B13" s="24">
        <v>332711</v>
      </c>
      <c r="C13" s="24">
        <v>421826</v>
      </c>
      <c r="D13" s="24">
        <v>461168</v>
      </c>
      <c r="E13" s="24">
        <v>485894</v>
      </c>
      <c r="F13" s="24">
        <v>501609</v>
      </c>
      <c r="G13" s="24">
        <v>541302</v>
      </c>
      <c r="H13" s="24">
        <v>534256</v>
      </c>
      <c r="I13" s="24">
        <v>491797</v>
      </c>
      <c r="J13" s="24">
        <v>451083</v>
      </c>
      <c r="K13" s="24">
        <v>511344</v>
      </c>
      <c r="L13" s="24">
        <v>521646</v>
      </c>
      <c r="M13" s="24">
        <v>485893</v>
      </c>
      <c r="N13" s="24">
        <v>509798</v>
      </c>
      <c r="O13" s="24">
        <v>546615</v>
      </c>
      <c r="P13" s="24">
        <v>569854</v>
      </c>
      <c r="Q13" s="24">
        <v>610148</v>
      </c>
      <c r="R13" s="24">
        <v>634312</v>
      </c>
      <c r="S13" s="24">
        <v>690221</v>
      </c>
      <c r="T13" s="24">
        <v>774845</v>
      </c>
      <c r="U13" s="24">
        <v>814802</v>
      </c>
      <c r="V13" s="24">
        <v>793085</v>
      </c>
      <c r="W13" s="24">
        <v>751193</v>
      </c>
      <c r="X13" s="24">
        <v>769723</v>
      </c>
      <c r="Y13" s="52">
        <v>787174</v>
      </c>
      <c r="Z13" s="52">
        <v>831044</v>
      </c>
      <c r="AA13" s="52">
        <v>890713</v>
      </c>
      <c r="AB13" s="52">
        <v>850662</v>
      </c>
      <c r="AC13" s="52">
        <v>787565</v>
      </c>
      <c r="AD13" s="65">
        <v>668899</v>
      </c>
      <c r="AE13" s="65">
        <v>790882</v>
      </c>
      <c r="AF13" s="65">
        <v>816452</v>
      </c>
      <c r="AG13" s="65">
        <v>839439</v>
      </c>
      <c r="AH13" s="65">
        <v>904912</v>
      </c>
      <c r="AI13" s="65">
        <v>938463</v>
      </c>
      <c r="AJ13" s="65">
        <v>1082505</v>
      </c>
      <c r="AK13" s="65">
        <v>981095</v>
      </c>
      <c r="AL13" s="65">
        <v>1103649</v>
      </c>
      <c r="AM13" s="65">
        <v>1344102</v>
      </c>
      <c r="AN13" s="65">
        <v>1415302</v>
      </c>
      <c r="AO13" s="65">
        <v>1580059</v>
      </c>
      <c r="AP13" s="65">
        <v>1841894</v>
      </c>
      <c r="AQ13" s="65">
        <v>1903164</v>
      </c>
      <c r="AR13" s="65">
        <v>1906956</v>
      </c>
      <c r="AS13" s="65">
        <v>1621270</v>
      </c>
      <c r="AT13" s="65">
        <v>1462288</v>
      </c>
      <c r="AU13" s="65">
        <v>1560396</v>
      </c>
      <c r="AV13" s="65">
        <v>1620577</v>
      </c>
      <c r="AX13" s="75"/>
    </row>
    <row r="14" spans="1:50" ht="13.5" x14ac:dyDescent="0.15">
      <c r="A14" s="7" t="s">
        <v>19</v>
      </c>
      <c r="B14" s="25">
        <v>292867</v>
      </c>
      <c r="C14" s="25">
        <v>320110</v>
      </c>
      <c r="D14" s="25">
        <v>334348</v>
      </c>
      <c r="E14" s="25">
        <v>-389127</v>
      </c>
      <c r="F14" s="25">
        <v>-403321</v>
      </c>
      <c r="G14" s="25">
        <v>-406075</v>
      </c>
      <c r="H14" s="25">
        <v>-422274</v>
      </c>
      <c r="I14" s="25">
        <v>-398858</v>
      </c>
      <c r="J14" s="25">
        <v>-354965</v>
      </c>
      <c r="K14" s="25">
        <v>-368291</v>
      </c>
      <c r="L14" s="25">
        <v>-386704</v>
      </c>
      <c r="M14" s="25">
        <v>-376554</v>
      </c>
      <c r="N14" s="25">
        <v>-359871</v>
      </c>
      <c r="O14" s="25">
        <v>-370210</v>
      </c>
      <c r="P14" s="25">
        <v>-387503</v>
      </c>
      <c r="Q14" s="25">
        <v>-436211</v>
      </c>
      <c r="R14" s="25">
        <v>-480560</v>
      </c>
      <c r="S14" s="25">
        <v>-472407</v>
      </c>
      <c r="T14" s="25">
        <v>-542742</v>
      </c>
      <c r="U14" s="25">
        <v>-568790</v>
      </c>
      <c r="V14" s="25">
        <v>-572266</v>
      </c>
      <c r="W14" s="25">
        <v>-557061</v>
      </c>
      <c r="X14" s="25">
        <v>-592426</v>
      </c>
      <c r="Y14" s="53">
        <v>-638678</v>
      </c>
      <c r="Z14" s="53">
        <v>-610868</v>
      </c>
      <c r="AA14" s="53">
        <v>-672880</v>
      </c>
      <c r="AB14" s="53">
        <v>-676119</v>
      </c>
      <c r="AC14" s="53">
        <v>-653440</v>
      </c>
      <c r="AD14" s="66">
        <v>-546829</v>
      </c>
      <c r="AE14" s="66">
        <v>-639724</v>
      </c>
      <c r="AF14" s="66">
        <v>-646637</v>
      </c>
      <c r="AG14" s="66">
        <v>-640023</v>
      </c>
      <c r="AH14" s="66">
        <v>-671327</v>
      </c>
      <c r="AI14" s="66">
        <v>-689874</v>
      </c>
      <c r="AJ14" s="66">
        <v>-820528</v>
      </c>
      <c r="AK14" s="66">
        <v>-804333</v>
      </c>
      <c r="AL14" s="66">
        <v>-853535</v>
      </c>
      <c r="AM14" s="66">
        <v>-939090</v>
      </c>
      <c r="AN14" s="66">
        <v>-947441</v>
      </c>
      <c r="AO14" s="66">
        <v>-1027276</v>
      </c>
      <c r="AP14" s="66">
        <v>-1091639</v>
      </c>
      <c r="AQ14" s="66">
        <v>-1152676</v>
      </c>
      <c r="AR14" s="66">
        <v>-1164740</v>
      </c>
      <c r="AS14" s="66">
        <v>-1102581</v>
      </c>
      <c r="AT14" s="66">
        <v>-1157619</v>
      </c>
      <c r="AU14" s="66">
        <v>-1243896</v>
      </c>
      <c r="AV14" s="66">
        <v>-1298957</v>
      </c>
      <c r="AX14" s="75"/>
    </row>
    <row r="15" spans="1:50" ht="13.5" x14ac:dyDescent="0.15">
      <c r="A15" s="8" t="s">
        <v>20</v>
      </c>
      <c r="B15" s="26">
        <f>B13-B14</f>
        <v>39844</v>
      </c>
      <c r="C15" s="26">
        <f>C13-C14</f>
        <v>101716</v>
      </c>
      <c r="D15" s="26">
        <f>D13-D14</f>
        <v>126820</v>
      </c>
      <c r="E15" s="26">
        <v>96767</v>
      </c>
      <c r="F15" s="26">
        <v>98288</v>
      </c>
      <c r="G15" s="26">
        <v>135227</v>
      </c>
      <c r="H15" s="26">
        <v>111982</v>
      </c>
      <c r="I15" s="26">
        <v>92939</v>
      </c>
      <c r="J15" s="26">
        <v>96118</v>
      </c>
      <c r="K15" s="26">
        <v>143053</v>
      </c>
      <c r="L15" s="26">
        <v>134942</v>
      </c>
      <c r="M15" s="26">
        <v>109339</v>
      </c>
      <c r="N15" s="26">
        <v>149927</v>
      </c>
      <c r="O15" s="26">
        <v>176405</v>
      </c>
      <c r="P15" s="26">
        <v>182351</v>
      </c>
      <c r="Q15" s="26">
        <v>173937</v>
      </c>
      <c r="R15" s="26">
        <v>153752</v>
      </c>
      <c r="S15" s="26">
        <v>217814</v>
      </c>
      <c r="T15" s="26">
        <v>232103</v>
      </c>
      <c r="U15" s="26">
        <v>246012</v>
      </c>
      <c r="V15" s="26">
        <v>220819</v>
      </c>
      <c r="W15" s="26">
        <v>194132</v>
      </c>
      <c r="X15" s="26">
        <v>177297</v>
      </c>
      <c r="Y15" s="54">
        <v>148496</v>
      </c>
      <c r="Z15" s="54">
        <v>220176</v>
      </c>
      <c r="AA15" s="54">
        <v>217833</v>
      </c>
      <c r="AB15" s="54">
        <v>174543</v>
      </c>
      <c r="AC15" s="54">
        <v>134125</v>
      </c>
      <c r="AD15" s="67">
        <v>122070</v>
      </c>
      <c r="AE15" s="67">
        <v>151158</v>
      </c>
      <c r="AF15" s="67">
        <v>169815</v>
      </c>
      <c r="AG15" s="67">
        <v>199416</v>
      </c>
      <c r="AH15" s="67">
        <v>233585</v>
      </c>
      <c r="AI15" s="67">
        <v>248589</v>
      </c>
      <c r="AJ15" s="67">
        <v>261977</v>
      </c>
      <c r="AK15" s="67">
        <v>176762</v>
      </c>
      <c r="AL15" s="67">
        <v>250114</v>
      </c>
      <c r="AM15" s="67">
        <v>405012</v>
      </c>
      <c r="AN15" s="67">
        <f>SUM(AN13:AN14)</f>
        <v>467861</v>
      </c>
      <c r="AO15" s="67">
        <v>552783</v>
      </c>
      <c r="AP15" s="67">
        <v>750255</v>
      </c>
      <c r="AQ15" s="67">
        <v>750488</v>
      </c>
      <c r="AR15" s="67">
        <v>742216</v>
      </c>
      <c r="AS15" s="67">
        <v>518689</v>
      </c>
      <c r="AT15" s="67">
        <v>304669</v>
      </c>
      <c r="AU15" s="67">
        <v>316500</v>
      </c>
      <c r="AV15" s="67">
        <v>321620</v>
      </c>
      <c r="AX15" s="75"/>
    </row>
    <row r="16" spans="1:50" ht="13.5" x14ac:dyDescent="0.15">
      <c r="A16" s="7" t="s">
        <v>56</v>
      </c>
      <c r="B16" s="24"/>
      <c r="C16" s="24"/>
      <c r="D16" s="24">
        <v>-72945</v>
      </c>
      <c r="E16" s="24">
        <v>-26676</v>
      </c>
      <c r="F16" s="24">
        <v>-24758</v>
      </c>
      <c r="G16" s="24">
        <v>-36736</v>
      </c>
      <c r="H16" s="24">
        <v>-37564</v>
      </c>
      <c r="I16" s="24">
        <v>-46256</v>
      </c>
      <c r="J16" s="24">
        <v>-36653</v>
      </c>
      <c r="K16" s="24">
        <v>-45080</v>
      </c>
      <c r="L16" s="24">
        <v>-54887</v>
      </c>
      <c r="M16" s="24">
        <v>-53113</v>
      </c>
      <c r="N16" s="24">
        <v>-53453</v>
      </c>
      <c r="O16" s="24">
        <v>-55202</v>
      </c>
      <c r="P16" s="24">
        <v>-62381</v>
      </c>
      <c r="Q16" s="24">
        <v>-66121</v>
      </c>
      <c r="R16" s="24">
        <v>-53498</v>
      </c>
      <c r="S16" s="24">
        <v>-64526</v>
      </c>
      <c r="T16" s="24">
        <v>-81898</v>
      </c>
      <c r="U16" s="24">
        <v>-118325</v>
      </c>
      <c r="V16" s="24">
        <v>-107805</v>
      </c>
      <c r="W16" s="24">
        <v>-111158</v>
      </c>
      <c r="X16" s="24">
        <v>-106848</v>
      </c>
      <c r="Y16" s="52">
        <v>-101300</v>
      </c>
      <c r="Z16" s="52">
        <v>-122995</v>
      </c>
      <c r="AA16" s="52">
        <v>-147177</v>
      </c>
      <c r="AB16" s="52">
        <v>-152968</v>
      </c>
      <c r="AC16" s="52">
        <v>-134970</v>
      </c>
      <c r="AD16" s="65">
        <v>-77175</v>
      </c>
      <c r="AE16" s="65">
        <v>-123869</v>
      </c>
      <c r="AF16" s="65">
        <v>-185019</v>
      </c>
      <c r="AG16" s="65">
        <v>-169871</v>
      </c>
      <c r="AH16" s="65">
        <v>-166486</v>
      </c>
      <c r="AI16" s="65">
        <v>-157999</v>
      </c>
      <c r="AJ16" s="65">
        <v>-158520</v>
      </c>
      <c r="AK16" s="65">
        <v>-194408</v>
      </c>
      <c r="AL16" s="65">
        <v>-156273</v>
      </c>
      <c r="AM16" s="65">
        <v>-143052</v>
      </c>
      <c r="AN16" s="65">
        <v>-167412</v>
      </c>
      <c r="AO16" s="65">
        <v>-172105</v>
      </c>
      <c r="AP16" s="65">
        <v>-165269</v>
      </c>
      <c r="AQ16" s="65">
        <v>-187484</v>
      </c>
      <c r="AR16" s="65">
        <v>-182888</v>
      </c>
      <c r="AS16" s="65">
        <v>-197455</v>
      </c>
      <c r="AT16" s="65">
        <v>-167668</v>
      </c>
      <c r="AU16" s="65">
        <v>-177633</v>
      </c>
      <c r="AV16" s="65">
        <v>-172836</v>
      </c>
      <c r="AX16" s="75"/>
    </row>
    <row r="17" spans="1:50" ht="13.5" x14ac:dyDescent="0.15">
      <c r="A17" s="7" t="s">
        <v>75</v>
      </c>
      <c r="B17" s="24">
        <v>-23924</v>
      </c>
      <c r="C17" s="24">
        <v>-29094</v>
      </c>
      <c r="D17" s="24">
        <v>-8178</v>
      </c>
      <c r="E17" s="24">
        <v>-8629</v>
      </c>
      <c r="F17" s="24">
        <v>-8254</v>
      </c>
      <c r="G17" s="24">
        <v>-9775</v>
      </c>
      <c r="H17" s="24">
        <v>-9324</v>
      </c>
      <c r="I17" s="24">
        <v>-8385</v>
      </c>
      <c r="J17" s="24">
        <v>-9708</v>
      </c>
      <c r="K17" s="24">
        <v>-9018</v>
      </c>
      <c r="L17" s="24">
        <v>-10090</v>
      </c>
      <c r="M17" s="24">
        <v>-9436</v>
      </c>
      <c r="N17" s="24">
        <v>-9205</v>
      </c>
      <c r="O17" s="24">
        <v>-9159</v>
      </c>
      <c r="P17" s="24">
        <v>-11154</v>
      </c>
      <c r="Q17" s="24">
        <v>-12358</v>
      </c>
      <c r="R17" s="24">
        <v>-9710</v>
      </c>
      <c r="S17" s="24">
        <v>-8228</v>
      </c>
      <c r="T17" s="24">
        <v>-8009</v>
      </c>
      <c r="U17" s="24">
        <v>-9087</v>
      </c>
      <c r="V17" s="24">
        <v>-10375</v>
      </c>
      <c r="W17" s="24">
        <v>-9441</v>
      </c>
      <c r="X17" s="24">
        <v>-9587</v>
      </c>
      <c r="Y17" s="52">
        <v>-6393</v>
      </c>
      <c r="Z17" s="52">
        <v>-8513</v>
      </c>
      <c r="AA17" s="52">
        <v>-8139</v>
      </c>
      <c r="AB17" s="52">
        <v>-6102</v>
      </c>
      <c r="AC17" s="52">
        <v>-7701</v>
      </c>
      <c r="AD17" s="65">
        <v>-6811</v>
      </c>
      <c r="AE17" s="65">
        <v>-8852</v>
      </c>
      <c r="AF17" s="65">
        <v>-5900</v>
      </c>
      <c r="AG17" s="65">
        <v>-5273</v>
      </c>
      <c r="AH17" s="65">
        <v>-5841</v>
      </c>
      <c r="AI17" s="65">
        <v>-5072</v>
      </c>
      <c r="AJ17" s="65">
        <v>-6472</v>
      </c>
      <c r="AK17" s="65">
        <v>-12081</v>
      </c>
      <c r="AL17" s="65">
        <v>-5495</v>
      </c>
      <c r="AM17" s="65">
        <v>-6537</v>
      </c>
      <c r="AN17" s="65">
        <v>-7446</v>
      </c>
      <c r="AO17" s="65">
        <v>-8164</v>
      </c>
      <c r="AP17" s="65">
        <v>-9130</v>
      </c>
      <c r="AQ17" s="65">
        <v>-9497</v>
      </c>
      <c r="AR17" s="65">
        <v>-7357</v>
      </c>
      <c r="AS17" s="65">
        <v>-7850</v>
      </c>
      <c r="AT17" s="65">
        <v>-8053</v>
      </c>
      <c r="AU17" s="65">
        <v>-9307</v>
      </c>
      <c r="AV17" s="65">
        <v>-9454</v>
      </c>
      <c r="AX17" s="75"/>
    </row>
    <row r="18" spans="1:50" ht="13.5" x14ac:dyDescent="0.15">
      <c r="A18" s="7" t="s">
        <v>21</v>
      </c>
      <c r="B18" s="24">
        <v>-59311</v>
      </c>
      <c r="C18" s="24">
        <v>-51020</v>
      </c>
      <c r="D18" s="24">
        <v>-24857</v>
      </c>
      <c r="E18" s="24">
        <v>-29437</v>
      </c>
      <c r="F18" s="24">
        <v>-34203</v>
      </c>
      <c r="G18" s="24">
        <v>-42636</v>
      </c>
      <c r="H18" s="24">
        <v>-24718</v>
      </c>
      <c r="I18" s="24">
        <v>-36610</v>
      </c>
      <c r="J18" s="24">
        <v>-23193</v>
      </c>
      <c r="K18" s="24">
        <v>-35528</v>
      </c>
      <c r="L18" s="24">
        <v>-34668</v>
      </c>
      <c r="M18" s="24">
        <v>-46039</v>
      </c>
      <c r="N18" s="24">
        <v>-42486</v>
      </c>
      <c r="O18" s="24">
        <v>-52051</v>
      </c>
      <c r="P18" s="24">
        <v>-51387</v>
      </c>
      <c r="Q18" s="24">
        <v>-67253</v>
      </c>
      <c r="R18" s="24">
        <v>-27492</v>
      </c>
      <c r="S18" s="24">
        <v>-33496</v>
      </c>
      <c r="T18" s="24">
        <v>-35449</v>
      </c>
      <c r="U18" s="24">
        <v>-60934</v>
      </c>
      <c r="V18" s="24">
        <v>-39394</v>
      </c>
      <c r="W18" s="24">
        <v>-54199</v>
      </c>
      <c r="X18" s="24">
        <v>-46104</v>
      </c>
      <c r="Y18" s="52">
        <v>-58201</v>
      </c>
      <c r="Z18" s="52">
        <v>-51506</v>
      </c>
      <c r="AA18" s="52">
        <v>-48801</v>
      </c>
      <c r="AB18" s="52">
        <v>-50535</v>
      </c>
      <c r="AC18" s="52">
        <v>-49913</v>
      </c>
      <c r="AD18" s="65">
        <v>-43148</v>
      </c>
      <c r="AE18" s="65">
        <v>-64578</v>
      </c>
      <c r="AF18" s="65">
        <v>-70041</v>
      </c>
      <c r="AG18" s="65">
        <v>-77157</v>
      </c>
      <c r="AH18" s="65">
        <v>-74231</v>
      </c>
      <c r="AI18" s="65">
        <v>-59381</v>
      </c>
      <c r="AJ18" s="65">
        <v>-56970</v>
      </c>
      <c r="AK18" s="65">
        <v>-75794</v>
      </c>
      <c r="AL18" s="65">
        <v>-48803</v>
      </c>
      <c r="AM18" s="65">
        <v>-51132</v>
      </c>
      <c r="AN18" s="65">
        <v>-71671</v>
      </c>
      <c r="AO18" s="65">
        <v>-104097</v>
      </c>
      <c r="AP18" s="65">
        <v>-94591</v>
      </c>
      <c r="AQ18" s="65">
        <v>-119130</v>
      </c>
      <c r="AR18" s="65">
        <v>-152671</v>
      </c>
      <c r="AS18" s="65">
        <v>-127338</v>
      </c>
      <c r="AT18" s="65">
        <v>-99877</v>
      </c>
      <c r="AU18" s="65">
        <v>-106436</v>
      </c>
      <c r="AV18" s="65">
        <v>-128128</v>
      </c>
      <c r="AX18" s="75"/>
    </row>
    <row r="19" spans="1:50" ht="13.5" x14ac:dyDescent="0.15">
      <c r="A19" s="7" t="s">
        <v>70</v>
      </c>
      <c r="B19" s="24">
        <v>-6892</v>
      </c>
      <c r="C19" s="24">
        <v>-7786</v>
      </c>
      <c r="D19" s="24">
        <v>-472</v>
      </c>
      <c r="E19" s="24"/>
      <c r="F19" s="24"/>
      <c r="G19" s="24"/>
      <c r="H19" s="24"/>
      <c r="I19" s="24"/>
      <c r="J19" s="24"/>
      <c r="K19" s="24"/>
      <c r="L19" s="24"/>
      <c r="M19" s="24"/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65">
        <v>-1078</v>
      </c>
      <c r="AE19" s="65">
        <v>-627</v>
      </c>
      <c r="AF19" s="65">
        <v>-1752</v>
      </c>
      <c r="AG19" s="65">
        <v>2381</v>
      </c>
      <c r="AH19" s="65">
        <v>1102</v>
      </c>
      <c r="AI19" s="65">
        <v>-1924</v>
      </c>
      <c r="AJ19" s="65">
        <v>1835</v>
      </c>
      <c r="AK19" s="65">
        <v>-1212</v>
      </c>
      <c r="AL19" s="65">
        <v>-203</v>
      </c>
      <c r="AM19" s="65">
        <v>-3</v>
      </c>
      <c r="AN19" s="65">
        <v>1088</v>
      </c>
      <c r="AO19" s="65">
        <v>115</v>
      </c>
      <c r="AP19" s="65">
        <v>412</v>
      </c>
      <c r="AQ19" s="65">
        <v>-313</v>
      </c>
      <c r="AR19" s="65">
        <v>-87</v>
      </c>
      <c r="AS19" s="65">
        <v>-617</v>
      </c>
      <c r="AT19" s="65">
        <v>-644</v>
      </c>
      <c r="AU19" s="65">
        <v>414</v>
      </c>
      <c r="AV19" s="65">
        <v>495</v>
      </c>
      <c r="AX19" s="75"/>
    </row>
    <row r="20" spans="1:50" x14ac:dyDescent="0.2">
      <c r="A20" s="7" t="s">
        <v>76</v>
      </c>
      <c r="B20" s="27">
        <f>-1+373</f>
        <v>372</v>
      </c>
      <c r="C20" s="27">
        <f>-73+441</f>
        <v>368</v>
      </c>
      <c r="D20" s="27">
        <v>784</v>
      </c>
      <c r="E20" s="27">
        <v>19663</v>
      </c>
      <c r="F20" s="27">
        <v>20248</v>
      </c>
      <c r="G20" s="27">
        <v>33052</v>
      </c>
      <c r="H20" s="27">
        <v>8159</v>
      </c>
      <c r="I20" s="27">
        <v>6411</v>
      </c>
      <c r="J20" s="27">
        <v>3021</v>
      </c>
      <c r="K20" s="27">
        <v>4765</v>
      </c>
      <c r="L20" s="27">
        <v>5523</v>
      </c>
      <c r="M20" s="27">
        <v>897</v>
      </c>
      <c r="N20" s="27">
        <v>721</v>
      </c>
      <c r="O20" s="27">
        <v>684</v>
      </c>
      <c r="P20" s="27">
        <v>16797</v>
      </c>
      <c r="Q20" s="27">
        <v>13392</v>
      </c>
      <c r="R20" s="27">
        <v>3084</v>
      </c>
      <c r="S20" s="27">
        <v>3856</v>
      </c>
      <c r="T20" s="27">
        <v>1885</v>
      </c>
      <c r="U20" s="27">
        <v>-8648</v>
      </c>
      <c r="V20" s="27">
        <v>14141</v>
      </c>
      <c r="W20" s="27">
        <v>2298</v>
      </c>
      <c r="X20" s="27">
        <v>7947</v>
      </c>
      <c r="Y20" s="55">
        <v>20571</v>
      </c>
      <c r="Z20" s="52">
        <v>5100</v>
      </c>
      <c r="AA20" s="52">
        <v>5420</v>
      </c>
      <c r="AB20" s="52">
        <v>29234</v>
      </c>
      <c r="AC20" s="52">
        <v>17529</v>
      </c>
      <c r="AD20" s="65">
        <v>30587</v>
      </c>
      <c r="AE20" s="65">
        <v>3938</v>
      </c>
      <c r="AF20" s="65">
        <v>140047</v>
      </c>
      <c r="AG20" s="65">
        <v>70649</v>
      </c>
      <c r="AH20" s="65">
        <v>59212</v>
      </c>
      <c r="AI20" s="65">
        <v>40453</v>
      </c>
      <c r="AJ20" s="65">
        <v>140840</v>
      </c>
      <c r="AK20" s="65">
        <v>123982</v>
      </c>
      <c r="AL20" s="65">
        <v>85301</v>
      </c>
      <c r="AM20" s="65">
        <v>333475</v>
      </c>
      <c r="AN20" s="65">
        <v>87624</v>
      </c>
      <c r="AO20" s="65">
        <v>151582</v>
      </c>
      <c r="AP20" s="65">
        <v>54294</v>
      </c>
      <c r="AQ20" s="65">
        <v>105379</v>
      </c>
      <c r="AR20" s="65">
        <v>78706</v>
      </c>
      <c r="AS20" s="65">
        <v>96917</v>
      </c>
      <c r="AT20" s="65">
        <v>54856</v>
      </c>
      <c r="AU20" s="65">
        <v>56260</v>
      </c>
      <c r="AV20" s="65">
        <v>75691</v>
      </c>
      <c r="AX20" s="75"/>
    </row>
    <row r="21" spans="1:50" x14ac:dyDescent="0.2">
      <c r="A21" s="8" t="s">
        <v>77</v>
      </c>
      <c r="B21" s="68">
        <f>SUM(B16:B20)</f>
        <v>-89755</v>
      </c>
      <c r="C21" s="68">
        <f>SUM(C16:C20)</f>
        <v>-87532</v>
      </c>
      <c r="D21" s="68">
        <f>SUM(D16:D20)</f>
        <v>-105668</v>
      </c>
      <c r="E21" s="28">
        <v>-45079</v>
      </c>
      <c r="F21" s="28">
        <v>-46967</v>
      </c>
      <c r="G21" s="28">
        <v>-56095</v>
      </c>
      <c r="H21" s="28">
        <v>-63447</v>
      </c>
      <c r="I21" s="28">
        <v>-84840</v>
      </c>
      <c r="J21" s="28">
        <v>-66533</v>
      </c>
      <c r="K21" s="28">
        <v>-84861</v>
      </c>
      <c r="L21" s="28">
        <v>-94122</v>
      </c>
      <c r="M21" s="28">
        <v>-107691</v>
      </c>
      <c r="N21" s="28">
        <v>-104423</v>
      </c>
      <c r="O21" s="28">
        <v>-115728</v>
      </c>
      <c r="P21" s="28">
        <v>-108125</v>
      </c>
      <c r="Q21" s="28">
        <v>-132340</v>
      </c>
      <c r="R21" s="28">
        <v>-87616</v>
      </c>
      <c r="S21" s="28">
        <v>-102394</v>
      </c>
      <c r="T21" s="28">
        <v>-123471</v>
      </c>
      <c r="U21" s="28">
        <v>-196994</v>
      </c>
      <c r="V21" s="28">
        <v>-143433</v>
      </c>
      <c r="W21" s="28">
        <v>-172500</v>
      </c>
      <c r="X21" s="28">
        <v>-154592</v>
      </c>
      <c r="Y21" s="56">
        <v>-145323</v>
      </c>
      <c r="Z21" s="56">
        <v>-177914</v>
      </c>
      <c r="AA21" s="56">
        <v>-198697</v>
      </c>
      <c r="AB21" s="56">
        <v>-180371</v>
      </c>
      <c r="AC21" s="56">
        <v>-175055</v>
      </c>
      <c r="AD21" s="68">
        <v>-97625</v>
      </c>
      <c r="AE21" s="68">
        <v>-193988</v>
      </c>
      <c r="AF21" s="68">
        <v>-122665</v>
      </c>
      <c r="AG21" s="68">
        <v>-179271</v>
      </c>
      <c r="AH21" s="68">
        <v>-186244</v>
      </c>
      <c r="AI21" s="68">
        <v>-183923</v>
      </c>
      <c r="AJ21" s="68">
        <v>-79287</v>
      </c>
      <c r="AK21" s="68">
        <v>-159513</v>
      </c>
      <c r="AL21" s="68">
        <v>-125473</v>
      </c>
      <c r="AM21" s="68">
        <v>132751</v>
      </c>
      <c r="AN21" s="68">
        <f>SUM(AN16:AN20)</f>
        <v>-157817</v>
      </c>
      <c r="AO21" s="68">
        <v>-132669</v>
      </c>
      <c r="AP21" s="68">
        <v>-214284</v>
      </c>
      <c r="AQ21" s="68">
        <v>-211045</v>
      </c>
      <c r="AR21" s="68">
        <v>-264297</v>
      </c>
      <c r="AS21" s="68">
        <v>-236343</v>
      </c>
      <c r="AT21" s="68">
        <v>-221386</v>
      </c>
      <c r="AU21" s="68">
        <v>-236702</v>
      </c>
      <c r="AV21" s="68">
        <v>-234232</v>
      </c>
      <c r="AX21" s="75"/>
    </row>
    <row r="22" spans="1:50" x14ac:dyDescent="0.2">
      <c r="A22" s="7" t="s">
        <v>78</v>
      </c>
      <c r="B22" s="65">
        <f>B15+B21</f>
        <v>-49911</v>
      </c>
      <c r="C22" s="65">
        <f>C15+C21</f>
        <v>14184</v>
      </c>
      <c r="D22" s="65">
        <f>D15+D21</f>
        <v>21152</v>
      </c>
      <c r="E22" s="29">
        <f>E24-E23</f>
        <v>51688</v>
      </c>
      <c r="F22" s="29">
        <v>51321</v>
      </c>
      <c r="G22" s="29">
        <v>79132</v>
      </c>
      <c r="H22" s="29">
        <v>48535</v>
      </c>
      <c r="I22" s="29">
        <v>8099</v>
      </c>
      <c r="J22" s="29">
        <v>29585</v>
      </c>
      <c r="K22" s="29">
        <v>58192</v>
      </c>
      <c r="L22" s="29">
        <v>40820</v>
      </c>
      <c r="M22" s="29">
        <v>1648</v>
      </c>
      <c r="N22" s="29">
        <v>45504</v>
      </c>
      <c r="O22" s="29">
        <v>60677</v>
      </c>
      <c r="P22" s="29">
        <v>74226</v>
      </c>
      <c r="Q22" s="29">
        <v>41597</v>
      </c>
      <c r="R22" s="29">
        <v>66136</v>
      </c>
      <c r="S22" s="29">
        <v>115420</v>
      </c>
      <c r="T22" s="29">
        <v>108632</v>
      </c>
      <c r="U22" s="29">
        <v>49018</v>
      </c>
      <c r="V22" s="29">
        <v>77386</v>
      </c>
      <c r="W22" s="29">
        <v>21632</v>
      </c>
      <c r="X22" s="29">
        <v>22705</v>
      </c>
      <c r="Y22" s="57">
        <v>3173</v>
      </c>
      <c r="Z22" s="52">
        <v>42262</v>
      </c>
      <c r="AA22" s="52">
        <v>19136</v>
      </c>
      <c r="AB22" s="52">
        <v>-5828</v>
      </c>
      <c r="AC22" s="52">
        <v>-40930</v>
      </c>
      <c r="AD22" s="65">
        <v>24445</v>
      </c>
      <c r="AE22" s="65">
        <v>-42830</v>
      </c>
      <c r="AF22" s="65">
        <v>47150</v>
      </c>
      <c r="AG22" s="65">
        <v>20145</v>
      </c>
      <c r="AH22" s="65">
        <v>47341</v>
      </c>
      <c r="AI22" s="65">
        <v>64666</v>
      </c>
      <c r="AJ22" s="65">
        <v>182690</v>
      </c>
      <c r="AK22" s="65">
        <v>17249</v>
      </c>
      <c r="AL22" s="65">
        <v>124641</v>
      </c>
      <c r="AM22" s="65">
        <v>537763</v>
      </c>
      <c r="AN22" s="65">
        <f>AN15+AN21</f>
        <v>310044</v>
      </c>
      <c r="AO22" s="65">
        <v>420114</v>
      </c>
      <c r="AP22" s="65">
        <v>535971</v>
      </c>
      <c r="AQ22" s="65">
        <v>539443</v>
      </c>
      <c r="AR22" s="65">
        <v>477919</v>
      </c>
      <c r="AS22" s="65">
        <v>282346</v>
      </c>
      <c r="AT22" s="65">
        <v>83283</v>
      </c>
      <c r="AU22" s="65">
        <v>79798</v>
      </c>
      <c r="AV22" s="65">
        <v>87388</v>
      </c>
      <c r="AX22" s="75"/>
    </row>
    <row r="23" spans="1:50" ht="13.5" x14ac:dyDescent="0.15">
      <c r="A23" s="76" t="s">
        <v>79</v>
      </c>
      <c r="B23" s="25">
        <v>-4069</v>
      </c>
      <c r="C23" s="25">
        <v>-8344</v>
      </c>
      <c r="D23" s="25">
        <v>-7806</v>
      </c>
      <c r="E23" s="25">
        <v>-2591</v>
      </c>
      <c r="F23" s="25">
        <v>-8273</v>
      </c>
      <c r="G23" s="25">
        <v>-3292</v>
      </c>
      <c r="H23" s="25">
        <v>-4681</v>
      </c>
      <c r="I23" s="25">
        <v>7756</v>
      </c>
      <c r="J23" s="25">
        <v>-9189</v>
      </c>
      <c r="K23" s="25">
        <v>-1105</v>
      </c>
      <c r="L23" s="25">
        <v>7840</v>
      </c>
      <c r="M23" s="25">
        <v>10259</v>
      </c>
      <c r="N23" s="25">
        <v>6125</v>
      </c>
      <c r="O23" s="25">
        <v>11943</v>
      </c>
      <c r="P23" s="25">
        <v>-3459</v>
      </c>
      <c r="Q23" s="25">
        <v>-5749</v>
      </c>
      <c r="R23" s="25">
        <v>-13636</v>
      </c>
      <c r="S23" s="25">
        <v>-20632</v>
      </c>
      <c r="T23" s="25">
        <v>4471</v>
      </c>
      <c r="U23" s="25">
        <v>473</v>
      </c>
      <c r="V23" s="25">
        <v>-12371</v>
      </c>
      <c r="W23" s="25">
        <v>14540</v>
      </c>
      <c r="X23" s="25">
        <v>7290</v>
      </c>
      <c r="Y23" s="53">
        <v>-6086</v>
      </c>
      <c r="Z23" s="53">
        <v>776</v>
      </c>
      <c r="AA23" s="53">
        <v>14955</v>
      </c>
      <c r="AB23" s="53">
        <v>17843</v>
      </c>
      <c r="AC23" s="53">
        <v>43473</v>
      </c>
      <c r="AD23" s="66">
        <v>6055</v>
      </c>
      <c r="AE23" s="66">
        <v>18379</v>
      </c>
      <c r="AF23" s="66">
        <v>41537</v>
      </c>
      <c r="AG23" s="66">
        <v>67395</v>
      </c>
      <c r="AH23" s="66">
        <v>18317</v>
      </c>
      <c r="AI23" s="66">
        <v>76999</v>
      </c>
      <c r="AJ23" s="66">
        <v>101793</v>
      </c>
      <c r="AK23" s="66">
        <v>228353</v>
      </c>
      <c r="AL23" s="66">
        <v>16859</v>
      </c>
      <c r="AM23" s="66">
        <v>142666</v>
      </c>
      <c r="AN23" s="66">
        <v>76961</v>
      </c>
      <c r="AO23" s="66">
        <v>211276</v>
      </c>
      <c r="AP23" s="66">
        <v>38179</v>
      </c>
      <c r="AQ23" s="66">
        <v>96804</v>
      </c>
      <c r="AR23" s="66">
        <v>106666</v>
      </c>
      <c r="AS23" s="66">
        <v>136777</v>
      </c>
      <c r="AT23" s="66">
        <v>192627</v>
      </c>
      <c r="AU23" s="66">
        <v>415946</v>
      </c>
      <c r="AV23" s="66">
        <v>80426</v>
      </c>
      <c r="AX23" s="75"/>
    </row>
    <row r="24" spans="1:50" ht="13.5" x14ac:dyDescent="0.15">
      <c r="A24" s="9" t="s">
        <v>22</v>
      </c>
      <c r="B24" s="69">
        <f t="shared" ref="B24:C24" si="0">B22+B23</f>
        <v>-53980</v>
      </c>
      <c r="C24" s="69">
        <f t="shared" si="0"/>
        <v>5840</v>
      </c>
      <c r="D24" s="69">
        <f>D22+D23</f>
        <v>13346</v>
      </c>
      <c r="E24" s="30">
        <v>49097</v>
      </c>
      <c r="F24" s="30">
        <v>43048</v>
      </c>
      <c r="G24" s="30">
        <v>75840</v>
      </c>
      <c r="H24" s="30">
        <v>43854</v>
      </c>
      <c r="I24" s="30">
        <v>15855</v>
      </c>
      <c r="J24" s="30">
        <v>20396</v>
      </c>
      <c r="K24" s="30">
        <v>57087</v>
      </c>
      <c r="L24" s="30">
        <v>48660</v>
      </c>
      <c r="M24" s="30">
        <v>11907</v>
      </c>
      <c r="N24" s="30">
        <v>51629</v>
      </c>
      <c r="O24" s="30">
        <v>72620</v>
      </c>
      <c r="P24" s="30">
        <v>70767</v>
      </c>
      <c r="Q24" s="30">
        <v>35848</v>
      </c>
      <c r="R24" s="30">
        <v>52500</v>
      </c>
      <c r="S24" s="30">
        <v>94788</v>
      </c>
      <c r="T24" s="30">
        <v>113103</v>
      </c>
      <c r="U24" s="30">
        <v>49491</v>
      </c>
      <c r="V24" s="30">
        <v>65015</v>
      </c>
      <c r="W24" s="30">
        <v>36172</v>
      </c>
      <c r="X24" s="30">
        <v>29995</v>
      </c>
      <c r="Y24" s="58">
        <v>-2913</v>
      </c>
      <c r="Z24" s="58">
        <v>43038</v>
      </c>
      <c r="AA24" s="58">
        <v>34091</v>
      </c>
      <c r="AB24" s="58">
        <v>12015</v>
      </c>
      <c r="AC24" s="58">
        <v>2543</v>
      </c>
      <c r="AD24" s="69">
        <v>30500</v>
      </c>
      <c r="AE24" s="69">
        <v>-24451</v>
      </c>
      <c r="AF24" s="69">
        <v>88687</v>
      </c>
      <c r="AG24" s="69">
        <v>87540</v>
      </c>
      <c r="AH24" s="69">
        <v>65658</v>
      </c>
      <c r="AI24" s="69">
        <v>141665</v>
      </c>
      <c r="AJ24" s="69">
        <v>284483</v>
      </c>
      <c r="AK24" s="69">
        <v>245602</v>
      </c>
      <c r="AL24" s="69">
        <v>141500</v>
      </c>
      <c r="AM24" s="69">
        <v>680429</v>
      </c>
      <c r="AN24" s="69">
        <f>AN22+AN23</f>
        <v>387005</v>
      </c>
      <c r="AO24" s="69">
        <v>631390</v>
      </c>
      <c r="AP24" s="69">
        <v>574150</v>
      </c>
      <c r="AQ24" s="69">
        <v>636247</v>
      </c>
      <c r="AR24" s="69">
        <v>584585</v>
      </c>
      <c r="AS24" s="69">
        <v>419123</v>
      </c>
      <c r="AT24" s="69">
        <v>275910</v>
      </c>
      <c r="AU24" s="69">
        <v>495744</v>
      </c>
      <c r="AV24" s="69">
        <v>167814</v>
      </c>
      <c r="AX24" s="75"/>
    </row>
    <row r="25" spans="1:50" ht="13.5" x14ac:dyDescent="0.15">
      <c r="A25" s="7" t="s">
        <v>80</v>
      </c>
      <c r="B25" s="31">
        <v>11418</v>
      </c>
      <c r="C25" s="31">
        <v>1460</v>
      </c>
      <c r="D25" s="31">
        <v>-1112</v>
      </c>
      <c r="E25" s="31">
        <v>-2665</v>
      </c>
      <c r="F25" s="31">
        <v>-2536</v>
      </c>
      <c r="G25" s="31">
        <v>-510</v>
      </c>
      <c r="H25" s="31">
        <v>-914</v>
      </c>
      <c r="I25" s="31">
        <v>-170</v>
      </c>
      <c r="J25" s="31">
        <v>-1454</v>
      </c>
      <c r="K25" s="31">
        <v>93</v>
      </c>
      <c r="L25" s="31">
        <v>18</v>
      </c>
      <c r="M25" s="31">
        <v>-10446</v>
      </c>
      <c r="N25" s="31">
        <v>-54</v>
      </c>
      <c r="O25" s="31">
        <v>-924</v>
      </c>
      <c r="P25" s="31">
        <v>-1793</v>
      </c>
      <c r="Q25" s="31">
        <v>-5770</v>
      </c>
      <c r="R25" s="31">
        <v>-738</v>
      </c>
      <c r="S25" s="31">
        <v>-297</v>
      </c>
      <c r="T25" s="31">
        <v>-960</v>
      </c>
      <c r="U25" s="31">
        <v>8547</v>
      </c>
      <c r="V25" s="31">
        <v>-802</v>
      </c>
      <c r="W25" s="31">
        <v>-2856</v>
      </c>
      <c r="X25" s="31">
        <v>595</v>
      </c>
      <c r="Y25" s="59">
        <v>1217</v>
      </c>
      <c r="Z25" s="59">
        <v>-15958</v>
      </c>
      <c r="AA25" s="59">
        <v>-2426</v>
      </c>
      <c r="AB25" s="59">
        <v>-4424</v>
      </c>
      <c r="AC25" s="59">
        <v>8332</v>
      </c>
      <c r="AD25" s="70">
        <v>-6123</v>
      </c>
      <c r="AE25" s="70">
        <v>-1366</v>
      </c>
      <c r="AF25" s="70">
        <v>-4061</v>
      </c>
      <c r="AG25" s="70">
        <v>-11866</v>
      </c>
      <c r="AH25" s="70">
        <v>-14340</v>
      </c>
      <c r="AI25" s="70">
        <v>-16029</v>
      </c>
      <c r="AJ25" s="70">
        <v>-20959</v>
      </c>
      <c r="AK25" s="70">
        <v>-16982</v>
      </c>
      <c r="AL25" s="70">
        <v>-25573</v>
      </c>
      <c r="AM25" s="70">
        <v>27673</v>
      </c>
      <c r="AN25" s="70">
        <v>-14229</v>
      </c>
      <c r="AO25" s="70">
        <v>-53037</v>
      </c>
      <c r="AP25" s="70">
        <v>-4989</v>
      </c>
      <c r="AQ25" s="70">
        <v>-7174</v>
      </c>
      <c r="AR25" s="70">
        <v>-10211</v>
      </c>
      <c r="AS25" s="70">
        <v>6351</v>
      </c>
      <c r="AT25" s="70">
        <v>-8790</v>
      </c>
      <c r="AU25" s="70">
        <v>-31573</v>
      </c>
      <c r="AV25" s="70">
        <v>-11438</v>
      </c>
      <c r="AX25" s="75"/>
    </row>
    <row r="26" spans="1:50" thickBot="1" x14ac:dyDescent="0.2">
      <c r="A26" s="77" t="s">
        <v>81</v>
      </c>
      <c r="B26" s="32">
        <f t="shared" ref="B26:C26" si="1">SUM(B24:B25)</f>
        <v>-42562</v>
      </c>
      <c r="C26" s="32">
        <f t="shared" si="1"/>
        <v>7300</v>
      </c>
      <c r="D26" s="32">
        <f>SUM(D24:D25)</f>
        <v>12234</v>
      </c>
      <c r="E26" s="32">
        <v>46432</v>
      </c>
      <c r="F26" s="32">
        <v>40512</v>
      </c>
      <c r="G26" s="32">
        <v>75330</v>
      </c>
      <c r="H26" s="32">
        <v>42940</v>
      </c>
      <c r="I26" s="32">
        <v>15685</v>
      </c>
      <c r="J26" s="32">
        <v>18942</v>
      </c>
      <c r="K26" s="32">
        <v>57180</v>
      </c>
      <c r="L26" s="32">
        <v>48678</v>
      </c>
      <c r="M26" s="32">
        <v>1461</v>
      </c>
      <c r="N26" s="32">
        <v>51575</v>
      </c>
      <c r="O26" s="32">
        <v>71696</v>
      </c>
      <c r="P26" s="32">
        <v>68974</v>
      </c>
      <c r="Q26" s="32">
        <v>30078</v>
      </c>
      <c r="R26" s="32">
        <v>51762</v>
      </c>
      <c r="S26" s="32">
        <v>94491</v>
      </c>
      <c r="T26" s="32">
        <v>112143</v>
      </c>
      <c r="U26" s="32">
        <v>58038</v>
      </c>
      <c r="V26" s="32">
        <v>64213</v>
      </c>
      <c r="W26" s="32">
        <v>33316</v>
      </c>
      <c r="X26" s="32">
        <v>30590</v>
      </c>
      <c r="Y26" s="60">
        <v>-1696</v>
      </c>
      <c r="Z26" s="62">
        <v>27080</v>
      </c>
      <c r="AA26" s="62">
        <v>31665</v>
      </c>
      <c r="AB26" s="62">
        <v>7591</v>
      </c>
      <c r="AC26" s="62">
        <v>10875</v>
      </c>
      <c r="AD26" s="71">
        <v>24377</v>
      </c>
      <c r="AE26" s="71">
        <v>-25817</v>
      </c>
      <c r="AF26" s="71">
        <v>84626</v>
      </c>
      <c r="AG26" s="71">
        <v>75674</v>
      </c>
      <c r="AH26" s="71">
        <v>51318</v>
      </c>
      <c r="AI26" s="71">
        <v>125636</v>
      </c>
      <c r="AJ26" s="71">
        <v>263524</v>
      </c>
      <c r="AK26" s="71">
        <v>228620</v>
      </c>
      <c r="AL26" s="71">
        <v>115927</v>
      </c>
      <c r="AM26" s="71">
        <v>708102</v>
      </c>
      <c r="AN26" s="71">
        <f>AN24+AN25</f>
        <v>372776</v>
      </c>
      <c r="AO26" s="71">
        <v>578353</v>
      </c>
      <c r="AP26" s="71">
        <v>569161</v>
      </c>
      <c r="AQ26" s="71">
        <v>629073</v>
      </c>
      <c r="AR26" s="71">
        <v>574374</v>
      </c>
      <c r="AS26" s="71">
        <f>SUM(AS24:AS25)</f>
        <v>425474</v>
      </c>
      <c r="AT26" s="71">
        <f>SUM(AT24:AT25)</f>
        <v>267120</v>
      </c>
      <c r="AU26" s="71">
        <f>SUM(AU24:AU25)</f>
        <v>464171</v>
      </c>
      <c r="AV26" s="71">
        <f>SUM(AV24:AV25)</f>
        <v>156376</v>
      </c>
      <c r="AX26" s="75"/>
    </row>
    <row r="27" spans="1:50" thickTop="1" x14ac:dyDescent="0.15">
      <c r="A27" s="78" t="s">
        <v>82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X27" s="75"/>
    </row>
    <row r="28" spans="1:50" ht="13.5" x14ac:dyDescent="0.15">
      <c r="A28" s="10" t="s">
        <v>23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X28" s="75"/>
    </row>
    <row r="29" spans="1:50" ht="13.5" x14ac:dyDescent="0.15">
      <c r="A29" s="7" t="s">
        <v>24</v>
      </c>
      <c r="B29" s="31">
        <v>44</v>
      </c>
      <c r="C29" s="31">
        <v>-230</v>
      </c>
      <c r="D29" s="31">
        <v>259</v>
      </c>
      <c r="E29" s="31">
        <v>-2</v>
      </c>
      <c r="F29" s="31">
        <v>43</v>
      </c>
      <c r="G29" s="31">
        <v>278</v>
      </c>
      <c r="H29" s="31">
        <v>77</v>
      </c>
      <c r="I29" s="31">
        <v>333</v>
      </c>
      <c r="J29" s="31">
        <v>-1095</v>
      </c>
      <c r="K29" s="31">
        <v>-858</v>
      </c>
      <c r="L29" s="31">
        <v>1320</v>
      </c>
      <c r="M29" s="31">
        <v>309</v>
      </c>
      <c r="N29" s="31">
        <v>-400</v>
      </c>
      <c r="O29" s="31">
        <v>397</v>
      </c>
      <c r="P29" s="31">
        <v>-4735</v>
      </c>
      <c r="Q29" s="31">
        <v>-3447</v>
      </c>
      <c r="R29" s="31">
        <v>-419</v>
      </c>
      <c r="S29" s="31">
        <v>-6907</v>
      </c>
      <c r="T29" s="31">
        <v>445</v>
      </c>
      <c r="U29" s="31">
        <v>-11250</v>
      </c>
      <c r="V29" s="31">
        <v>2773</v>
      </c>
      <c r="W29" s="31">
        <v>6296</v>
      </c>
      <c r="X29" s="31">
        <v>5686</v>
      </c>
      <c r="Y29" s="59">
        <v>8458</v>
      </c>
      <c r="Z29" s="59">
        <v>18384</v>
      </c>
      <c r="AA29" s="59">
        <v>-18510</v>
      </c>
      <c r="AB29" s="59">
        <v>-28192</v>
      </c>
      <c r="AC29" s="59">
        <v>-7601</v>
      </c>
      <c r="AD29" s="70">
        <v>10378</v>
      </c>
      <c r="AE29" s="70">
        <v>-10057</v>
      </c>
      <c r="AF29" s="70">
        <v>-20032</v>
      </c>
      <c r="AG29" s="70">
        <v>2942</v>
      </c>
      <c r="AH29" s="70">
        <v>1919</v>
      </c>
      <c r="AI29" s="70">
        <v>-4941</v>
      </c>
      <c r="AJ29" s="70">
        <v>29953</v>
      </c>
      <c r="AK29" s="70">
        <v>39184</v>
      </c>
      <c r="AL29" s="70">
        <v>-4272</v>
      </c>
      <c r="AM29" s="70">
        <v>19624</v>
      </c>
      <c r="AN29" s="70">
        <v>-2023</v>
      </c>
      <c r="AO29" s="70">
        <v>23461</v>
      </c>
      <c r="AP29" s="70">
        <v>1145</v>
      </c>
      <c r="AQ29" s="70">
        <v>-86947</v>
      </c>
      <c r="AR29" s="70">
        <v>-98939</v>
      </c>
      <c r="AS29" s="70">
        <v>35616</v>
      </c>
      <c r="AT29" s="70">
        <v>18635</v>
      </c>
      <c r="AU29" s="70">
        <v>-90148</v>
      </c>
      <c r="AV29" s="70">
        <v>11710</v>
      </c>
      <c r="AX29" s="75"/>
    </row>
    <row r="30" spans="1:50" ht="13.5" x14ac:dyDescent="0.15">
      <c r="A30" s="7" t="s">
        <v>25</v>
      </c>
      <c r="B30" s="33"/>
      <c r="C30" s="33"/>
      <c r="D30" s="33"/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1">
        <v>1451</v>
      </c>
      <c r="O30" s="31">
        <v>-1006</v>
      </c>
      <c r="P30" s="31">
        <v>-23</v>
      </c>
      <c r="Q30" s="31">
        <v>30</v>
      </c>
      <c r="R30" s="31">
        <v>-384</v>
      </c>
      <c r="S30" s="31">
        <v>-92</v>
      </c>
      <c r="T30" s="31">
        <v>653</v>
      </c>
      <c r="U30" s="31">
        <v>617</v>
      </c>
      <c r="V30" s="31">
        <v>-809</v>
      </c>
      <c r="W30" s="31">
        <v>-1050</v>
      </c>
      <c r="X30" s="31">
        <v>-455</v>
      </c>
      <c r="Y30" s="59">
        <v>-67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>
        <v>0</v>
      </c>
      <c r="AG30" s="59">
        <v>0</v>
      </c>
      <c r="AH30" s="59">
        <v>0</v>
      </c>
      <c r="AI30" s="59"/>
      <c r="AJ30" s="59"/>
      <c r="AK30" s="59">
        <v>0</v>
      </c>
      <c r="AL30" s="59"/>
      <c r="AM30" s="59">
        <v>0</v>
      </c>
      <c r="AN30" s="59">
        <v>0</v>
      </c>
      <c r="AO30" s="59"/>
      <c r="AP30" s="59"/>
      <c r="AQ30" s="59"/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X30" s="75"/>
    </row>
    <row r="31" spans="1:50" ht="13.5" x14ac:dyDescent="0.15">
      <c r="A31" s="7" t="s">
        <v>40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285</v>
      </c>
      <c r="U31" s="31">
        <v>-34912</v>
      </c>
      <c r="V31" s="31">
        <v>24239</v>
      </c>
      <c r="W31" s="31">
        <v>5879</v>
      </c>
      <c r="X31" s="31">
        <v>5620</v>
      </c>
      <c r="Y31" s="59">
        <v>-595</v>
      </c>
      <c r="Z31" s="59">
        <v>17881</v>
      </c>
      <c r="AA31" s="59">
        <v>16831</v>
      </c>
      <c r="AB31" s="59">
        <v>758</v>
      </c>
      <c r="AC31" s="59">
        <v>461</v>
      </c>
      <c r="AD31" s="70">
        <v>-12572</v>
      </c>
      <c r="AE31" s="70">
        <v>-9908</v>
      </c>
      <c r="AF31" s="70">
        <v>-10617</v>
      </c>
      <c r="AG31" s="70">
        <v>6573</v>
      </c>
      <c r="AH31" s="70">
        <v>-13858</v>
      </c>
      <c r="AI31" s="70">
        <v>-14577</v>
      </c>
      <c r="AJ31" s="70">
        <v>2693</v>
      </c>
      <c r="AK31" s="70">
        <v>4456</v>
      </c>
      <c r="AL31" s="70">
        <v>8541</v>
      </c>
      <c r="AM31" s="70">
        <v>-5216</v>
      </c>
      <c r="AN31" s="70">
        <v>7469</v>
      </c>
      <c r="AO31" s="70">
        <v>432</v>
      </c>
      <c r="AP31" s="70">
        <v>21103</v>
      </c>
      <c r="AQ31" s="70">
        <v>-4303</v>
      </c>
      <c r="AR31" s="70">
        <v>51658</v>
      </c>
      <c r="AS31" s="70">
        <v>26458</v>
      </c>
      <c r="AT31" s="70">
        <v>-23159</v>
      </c>
      <c r="AU31" s="70">
        <v>-12037</v>
      </c>
      <c r="AV31" s="70">
        <v>-32730</v>
      </c>
      <c r="AX31" s="75"/>
    </row>
    <row r="32" spans="1:50" ht="25.5" x14ac:dyDescent="0.15">
      <c r="A32" s="7" t="s">
        <v>46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1"/>
      <c r="O32" s="31"/>
      <c r="P32" s="31"/>
      <c r="Q32" s="31"/>
      <c r="R32" s="31"/>
      <c r="S32" s="31"/>
      <c r="T32" s="31"/>
      <c r="U32" s="31"/>
      <c r="V32" s="31">
        <v>0</v>
      </c>
      <c r="W32" s="31">
        <v>0</v>
      </c>
      <c r="X32" s="59">
        <v>5891</v>
      </c>
      <c r="Y32" s="59">
        <v>11755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59">
        <v>0</v>
      </c>
      <c r="AH32" s="59">
        <v>0</v>
      </c>
      <c r="AI32" s="59">
        <v>0</v>
      </c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X32" s="75"/>
    </row>
    <row r="33" spans="1:50" ht="13.5" x14ac:dyDescent="0.15">
      <c r="A33" s="49" t="s">
        <v>26</v>
      </c>
      <c r="B33" s="50"/>
      <c r="C33" s="50"/>
      <c r="D33" s="50"/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1">
        <v>0</v>
      </c>
      <c r="O33" s="51">
        <v>0</v>
      </c>
      <c r="P33" s="51">
        <v>130</v>
      </c>
      <c r="Q33" s="51" t="s">
        <v>27</v>
      </c>
      <c r="R33" s="51">
        <v>8</v>
      </c>
      <c r="S33" s="51">
        <v>-4</v>
      </c>
      <c r="T33" s="51">
        <v>-3</v>
      </c>
      <c r="U33" s="51" t="s">
        <v>27</v>
      </c>
      <c r="V33" s="51">
        <v>0</v>
      </c>
      <c r="W33" s="51">
        <v>-131</v>
      </c>
      <c r="X33" s="5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  <c r="AF33" s="61">
        <v>0</v>
      </c>
      <c r="AG33" s="61">
        <v>0</v>
      </c>
      <c r="AH33" s="61">
        <v>0</v>
      </c>
      <c r="AI33" s="61">
        <v>0</v>
      </c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47"/>
      <c r="AX33" s="75"/>
    </row>
    <row r="34" spans="1:50" s="47" customFormat="1" ht="13.5" x14ac:dyDescent="0.15">
      <c r="A34" s="48" t="s">
        <v>41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19"/>
      <c r="AX34" s="75"/>
    </row>
    <row r="35" spans="1:50" ht="13.5" x14ac:dyDescent="0.15">
      <c r="A35" s="7" t="s">
        <v>39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82</v>
      </c>
      <c r="U35" s="31">
        <v>1438</v>
      </c>
      <c r="V35" s="31">
        <v>200</v>
      </c>
      <c r="W35" s="31">
        <v>-112</v>
      </c>
      <c r="X35" s="31">
        <v>32</v>
      </c>
      <c r="Y35" s="59">
        <v>-556</v>
      </c>
      <c r="Z35" s="59">
        <v>-39</v>
      </c>
      <c r="AA35" s="59">
        <v>767</v>
      </c>
      <c r="AB35" s="59">
        <v>159</v>
      </c>
      <c r="AC35" s="59">
        <v>-758</v>
      </c>
      <c r="AD35" s="70">
        <v>-757</v>
      </c>
      <c r="AE35" s="70">
        <v>-775</v>
      </c>
      <c r="AF35" s="61">
        <v>0</v>
      </c>
      <c r="AG35" s="61">
        <v>0</v>
      </c>
      <c r="AH35" s="61">
        <v>0</v>
      </c>
      <c r="AI35" s="61">
        <v>0</v>
      </c>
      <c r="AJ35" s="61"/>
      <c r="AK35" s="61">
        <v>0</v>
      </c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X35" s="75"/>
    </row>
    <row r="36" spans="1:50" thickBot="1" x14ac:dyDescent="0.2">
      <c r="A36" s="11" t="s">
        <v>28</v>
      </c>
      <c r="B36" s="34">
        <f t="shared" ref="B36:C36" si="2">SUM(B26:B35)</f>
        <v>-42518</v>
      </c>
      <c r="C36" s="34">
        <f t="shared" si="2"/>
        <v>7070</v>
      </c>
      <c r="D36" s="34">
        <f>SUM(D26:D35)</f>
        <v>12493</v>
      </c>
      <c r="E36" s="34">
        <v>46430</v>
      </c>
      <c r="F36" s="34">
        <v>40555</v>
      </c>
      <c r="G36" s="34">
        <v>75608</v>
      </c>
      <c r="H36" s="34">
        <v>43017</v>
      </c>
      <c r="I36" s="34">
        <v>16018</v>
      </c>
      <c r="J36" s="34">
        <v>17847</v>
      </c>
      <c r="K36" s="34">
        <v>56322</v>
      </c>
      <c r="L36" s="34">
        <v>49998</v>
      </c>
      <c r="M36" s="34">
        <v>1770</v>
      </c>
      <c r="N36" s="34">
        <v>52626</v>
      </c>
      <c r="O36" s="34">
        <v>71087</v>
      </c>
      <c r="P36" s="34">
        <v>64346</v>
      </c>
      <c r="Q36" s="34">
        <v>26661</v>
      </c>
      <c r="R36" s="34">
        <v>50967</v>
      </c>
      <c r="S36" s="34">
        <v>87488</v>
      </c>
      <c r="T36" s="34">
        <v>113605</v>
      </c>
      <c r="U36" s="34">
        <v>13931</v>
      </c>
      <c r="V36" s="34">
        <v>90616</v>
      </c>
      <c r="W36" s="34">
        <v>44198</v>
      </c>
      <c r="X36" s="62">
        <v>47364</v>
      </c>
      <c r="Y36" s="62">
        <v>17299</v>
      </c>
      <c r="Z36" s="62">
        <v>63306</v>
      </c>
      <c r="AA36" s="62">
        <v>30753</v>
      </c>
      <c r="AB36" s="62">
        <v>-19684</v>
      </c>
      <c r="AC36" s="62">
        <v>2977</v>
      </c>
      <c r="AD36" s="71">
        <v>21426</v>
      </c>
      <c r="AE36" s="71">
        <v>-46557</v>
      </c>
      <c r="AF36" s="71">
        <v>53977</v>
      </c>
      <c r="AG36" s="71">
        <v>85189</v>
      </c>
      <c r="AH36" s="71">
        <v>39379</v>
      </c>
      <c r="AI36" s="71">
        <v>106118</v>
      </c>
      <c r="AJ36" s="71">
        <v>296170</v>
      </c>
      <c r="AK36" s="71">
        <v>272260</v>
      </c>
      <c r="AL36" s="71">
        <v>120196</v>
      </c>
      <c r="AM36" s="71">
        <v>722510</v>
      </c>
      <c r="AN36" s="71">
        <v>378222</v>
      </c>
      <c r="AO36" s="71">
        <v>602246</v>
      </c>
      <c r="AP36" s="71">
        <v>591409</v>
      </c>
      <c r="AQ36" s="71">
        <v>537823</v>
      </c>
      <c r="AR36" s="71">
        <v>527093</v>
      </c>
      <c r="AS36" s="71">
        <f>SUM(AS26:AS35)</f>
        <v>487548</v>
      </c>
      <c r="AT36" s="71">
        <f>SUM(AT26:AT35)</f>
        <v>262596</v>
      </c>
      <c r="AU36" s="71">
        <f>SUM(AU26:AU35)</f>
        <v>361986</v>
      </c>
      <c r="AV36" s="71">
        <f>SUM(AV26:AV35)</f>
        <v>135356</v>
      </c>
      <c r="AX36" s="75"/>
    </row>
    <row r="37" spans="1:50" thickTop="1" x14ac:dyDescent="0.15">
      <c r="A37" s="79" t="s">
        <v>83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X37" s="75"/>
    </row>
    <row r="38" spans="1:50" ht="13.5" x14ac:dyDescent="0.15">
      <c r="A38" s="12" t="s">
        <v>29</v>
      </c>
      <c r="B38" s="24">
        <v>-42825</v>
      </c>
      <c r="C38" s="24">
        <v>6829</v>
      </c>
      <c r="D38" s="24">
        <v>11966</v>
      </c>
      <c r="E38" s="24">
        <v>46570</v>
      </c>
      <c r="F38" s="24">
        <v>40604</v>
      </c>
      <c r="G38" s="24">
        <v>75401</v>
      </c>
      <c r="H38" s="24">
        <v>42491</v>
      </c>
      <c r="I38" s="24">
        <v>14681</v>
      </c>
      <c r="J38" s="24">
        <v>20261</v>
      </c>
      <c r="K38" s="24">
        <v>56801</v>
      </c>
      <c r="L38" s="24">
        <v>47520</v>
      </c>
      <c r="M38" s="24">
        <v>28387</v>
      </c>
      <c r="N38" s="24">
        <v>55477</v>
      </c>
      <c r="O38" s="24">
        <v>76704</v>
      </c>
      <c r="P38" s="24">
        <v>82626</v>
      </c>
      <c r="Q38" s="24">
        <v>38604</v>
      </c>
      <c r="R38" s="24">
        <v>61418</v>
      </c>
      <c r="S38" s="24">
        <v>97643</v>
      </c>
      <c r="T38" s="24">
        <v>113561</v>
      </c>
      <c r="U38" s="24">
        <v>104008</v>
      </c>
      <c r="V38" s="24">
        <v>69791</v>
      </c>
      <c r="W38" s="24">
        <v>36271</v>
      </c>
      <c r="X38" s="24">
        <v>25899</v>
      </c>
      <c r="Y38" s="52">
        <v>47718</v>
      </c>
      <c r="Z38" s="52">
        <v>29377</v>
      </c>
      <c r="AA38" s="52">
        <v>51599</v>
      </c>
      <c r="AB38" s="52">
        <v>26559</v>
      </c>
      <c r="AC38" s="52">
        <v>26520</v>
      </c>
      <c r="AD38" s="65">
        <v>12272</v>
      </c>
      <c r="AE38" s="65">
        <v>18539</v>
      </c>
      <c r="AF38" s="65">
        <v>115135</v>
      </c>
      <c r="AG38" s="65">
        <v>88735</v>
      </c>
      <c r="AH38" s="65">
        <v>64164</v>
      </c>
      <c r="AI38" s="65">
        <v>137969</v>
      </c>
      <c r="AJ38" s="65">
        <v>256379</v>
      </c>
      <c r="AK38" s="65">
        <v>257038</v>
      </c>
      <c r="AL38" s="65">
        <v>158876</v>
      </c>
      <c r="AM38" s="65">
        <v>687803</v>
      </c>
      <c r="AN38" s="65">
        <v>321351</v>
      </c>
      <c r="AO38" s="65">
        <v>533773</v>
      </c>
      <c r="AP38" s="65">
        <v>447227</v>
      </c>
      <c r="AQ38" s="65">
        <v>514332</v>
      </c>
      <c r="AR38" s="65">
        <v>470849</v>
      </c>
      <c r="AS38" s="65">
        <v>385534</v>
      </c>
      <c r="AT38" s="65">
        <v>231102</v>
      </c>
      <c r="AU38" s="65">
        <v>402762</v>
      </c>
      <c r="AV38" s="65">
        <v>93984</v>
      </c>
      <c r="AX38" s="75"/>
    </row>
    <row r="39" spans="1:50" ht="13.5" x14ac:dyDescent="0.15">
      <c r="A39" s="12" t="s">
        <v>30</v>
      </c>
      <c r="B39" s="30">
        <v>263</v>
      </c>
      <c r="C39" s="30">
        <v>241</v>
      </c>
      <c r="D39" s="30">
        <v>268</v>
      </c>
      <c r="E39" s="30">
        <v>-138</v>
      </c>
      <c r="F39" s="30">
        <v>-92</v>
      </c>
      <c r="G39" s="30">
        <v>-71</v>
      </c>
      <c r="H39" s="30">
        <v>449</v>
      </c>
      <c r="I39" s="30">
        <v>1004</v>
      </c>
      <c r="J39" s="30">
        <v>-1319</v>
      </c>
      <c r="K39" s="30">
        <v>379</v>
      </c>
      <c r="L39" s="30">
        <v>1158</v>
      </c>
      <c r="M39" s="30">
        <v>-26926</v>
      </c>
      <c r="N39" s="30">
        <v>-3902</v>
      </c>
      <c r="O39" s="30">
        <v>-5008</v>
      </c>
      <c r="P39" s="30">
        <v>-13652</v>
      </c>
      <c r="Q39" s="30">
        <v>-8526</v>
      </c>
      <c r="R39" s="30">
        <v>-9656</v>
      </c>
      <c r="S39" s="30">
        <v>-3152</v>
      </c>
      <c r="T39" s="30">
        <v>-1418</v>
      </c>
      <c r="U39" s="30">
        <v>-45970</v>
      </c>
      <c r="V39" s="30">
        <v>-5578</v>
      </c>
      <c r="W39" s="30">
        <v>-2955</v>
      </c>
      <c r="X39" s="30">
        <v>4691</v>
      </c>
      <c r="Y39" s="58">
        <v>-49414</v>
      </c>
      <c r="Z39" s="58">
        <v>-2297</v>
      </c>
      <c r="AA39" s="58">
        <v>-19934</v>
      </c>
      <c r="AB39" s="58">
        <v>-18968</v>
      </c>
      <c r="AC39" s="58">
        <v>-15645</v>
      </c>
      <c r="AD39" s="69">
        <v>12105</v>
      </c>
      <c r="AE39" s="69">
        <v>-44356</v>
      </c>
      <c r="AF39" s="69">
        <v>-30509</v>
      </c>
      <c r="AG39" s="69">
        <v>-13061</v>
      </c>
      <c r="AH39" s="69">
        <v>-12846</v>
      </c>
      <c r="AI39" s="69">
        <v>-12333</v>
      </c>
      <c r="AJ39" s="69">
        <v>7145</v>
      </c>
      <c r="AK39" s="69">
        <v>-28418</v>
      </c>
      <c r="AL39" s="69">
        <v>-42949</v>
      </c>
      <c r="AM39" s="69">
        <v>20299</v>
      </c>
      <c r="AN39" s="69">
        <v>51425</v>
      </c>
      <c r="AO39" s="69">
        <v>44580</v>
      </c>
      <c r="AP39" s="69">
        <v>121934</v>
      </c>
      <c r="AQ39" s="69">
        <v>114741</v>
      </c>
      <c r="AR39" s="69">
        <v>103525</v>
      </c>
      <c r="AS39" s="69">
        <v>39940</v>
      </c>
      <c r="AT39" s="69">
        <v>36018</v>
      </c>
      <c r="AU39" s="69">
        <v>61409</v>
      </c>
      <c r="AV39" s="69">
        <v>62392</v>
      </c>
      <c r="AX39" s="75"/>
    </row>
    <row r="40" spans="1:50" thickBot="1" x14ac:dyDescent="0.2">
      <c r="A40" s="13"/>
      <c r="B40" s="34">
        <f t="shared" ref="B40:C40" si="3">SUM(B38:B39)</f>
        <v>-42562</v>
      </c>
      <c r="C40" s="34">
        <f t="shared" si="3"/>
        <v>7070</v>
      </c>
      <c r="D40" s="34">
        <f>SUM(D38:D39)</f>
        <v>12234</v>
      </c>
      <c r="E40" s="34">
        <v>46432</v>
      </c>
      <c r="F40" s="34">
        <v>40512</v>
      </c>
      <c r="G40" s="34">
        <v>75330</v>
      </c>
      <c r="H40" s="34">
        <v>42940</v>
      </c>
      <c r="I40" s="34">
        <v>15685</v>
      </c>
      <c r="J40" s="34">
        <v>18942</v>
      </c>
      <c r="K40" s="34">
        <v>57180</v>
      </c>
      <c r="L40" s="34">
        <v>48678</v>
      </c>
      <c r="M40" s="34">
        <v>1461</v>
      </c>
      <c r="N40" s="34">
        <v>51575</v>
      </c>
      <c r="O40" s="34">
        <v>71696</v>
      </c>
      <c r="P40" s="34">
        <v>68974</v>
      </c>
      <c r="Q40" s="34">
        <v>30078</v>
      </c>
      <c r="R40" s="34">
        <v>51762</v>
      </c>
      <c r="S40" s="34">
        <v>94491</v>
      </c>
      <c r="T40" s="34">
        <v>112143</v>
      </c>
      <c r="U40" s="34">
        <v>58038</v>
      </c>
      <c r="V40" s="34">
        <v>64213</v>
      </c>
      <c r="W40" s="34">
        <v>33316</v>
      </c>
      <c r="X40" s="34">
        <v>30590</v>
      </c>
      <c r="Y40" s="62">
        <v>-1696</v>
      </c>
      <c r="Z40" s="62">
        <v>27080</v>
      </c>
      <c r="AA40" s="62">
        <v>31665</v>
      </c>
      <c r="AB40" s="62">
        <v>7591</v>
      </c>
      <c r="AC40" s="62">
        <v>10875</v>
      </c>
      <c r="AD40" s="71">
        <v>24377</v>
      </c>
      <c r="AE40" s="71">
        <v>-25817</v>
      </c>
      <c r="AF40" s="71">
        <v>84626</v>
      </c>
      <c r="AG40" s="71">
        <v>75674</v>
      </c>
      <c r="AH40" s="71">
        <v>51318</v>
      </c>
      <c r="AI40" s="71">
        <v>125636</v>
      </c>
      <c r="AJ40" s="71">
        <v>263524</v>
      </c>
      <c r="AK40" s="71">
        <v>228620</v>
      </c>
      <c r="AL40" s="71">
        <v>115927</v>
      </c>
      <c r="AM40" s="71">
        <v>708102</v>
      </c>
      <c r="AN40" s="71">
        <f>SUM(AN38:AN39)</f>
        <v>372776</v>
      </c>
      <c r="AO40" s="71">
        <v>578353</v>
      </c>
      <c r="AP40" s="71">
        <v>569161</v>
      </c>
      <c r="AQ40" s="71">
        <v>629073</v>
      </c>
      <c r="AR40" s="71">
        <v>574374</v>
      </c>
      <c r="AS40" s="71">
        <f>SUM(AS38:AS39)</f>
        <v>425474</v>
      </c>
      <c r="AT40" s="71">
        <f>SUM(AT38:AT39)</f>
        <v>267120</v>
      </c>
      <c r="AU40" s="71">
        <f>SUM(AU38:AU39)</f>
        <v>464171</v>
      </c>
      <c r="AV40" s="71">
        <f>SUM(AV38:AV39)</f>
        <v>156376</v>
      </c>
      <c r="AX40" s="75"/>
    </row>
    <row r="41" spans="1:50" thickTop="1" x14ac:dyDescent="0.15">
      <c r="A41" s="14" t="s">
        <v>84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X41" s="75"/>
    </row>
    <row r="42" spans="1:50" ht="13.5" x14ac:dyDescent="0.15">
      <c r="A42" s="7" t="s">
        <v>29</v>
      </c>
      <c r="B42" s="24">
        <v>-42781</v>
      </c>
      <c r="C42" s="24">
        <v>7059</v>
      </c>
      <c r="D42" s="24">
        <v>12225</v>
      </c>
      <c r="E42" s="24">
        <v>46568</v>
      </c>
      <c r="F42" s="24">
        <v>40647</v>
      </c>
      <c r="G42" s="24">
        <v>75679</v>
      </c>
      <c r="H42" s="24">
        <v>42568</v>
      </c>
      <c r="I42" s="24">
        <v>15014</v>
      </c>
      <c r="J42" s="24">
        <v>19166</v>
      </c>
      <c r="K42" s="24">
        <v>55943</v>
      </c>
      <c r="L42" s="24">
        <v>48840</v>
      </c>
      <c r="M42" s="24">
        <v>28696</v>
      </c>
      <c r="N42" s="24">
        <v>56528</v>
      </c>
      <c r="O42" s="24">
        <v>76090</v>
      </c>
      <c r="P42" s="24">
        <v>77998</v>
      </c>
      <c r="Q42" s="24">
        <v>35187</v>
      </c>
      <c r="R42" s="24">
        <v>60627</v>
      </c>
      <c r="S42" s="24">
        <v>90640</v>
      </c>
      <c r="T42" s="24">
        <v>115016</v>
      </c>
      <c r="U42" s="24">
        <v>60795</v>
      </c>
      <c r="V42" s="24">
        <v>96029</v>
      </c>
      <c r="W42" s="24">
        <v>46868</v>
      </c>
      <c r="X42" s="52">
        <v>41903</v>
      </c>
      <c r="Y42" s="52">
        <v>66335</v>
      </c>
      <c r="Z42" s="52">
        <v>64704</v>
      </c>
      <c r="AA42" s="52">
        <v>51047</v>
      </c>
      <c r="AB42" s="52">
        <v>-383</v>
      </c>
      <c r="AC42" s="52">
        <v>18609</v>
      </c>
      <c r="AD42" s="65">
        <v>9195</v>
      </c>
      <c r="AE42" s="65">
        <v>-3264</v>
      </c>
      <c r="AF42" s="65">
        <v>84650</v>
      </c>
      <c r="AG42" s="65">
        <v>98250</v>
      </c>
      <c r="AH42" s="65">
        <v>52225</v>
      </c>
      <c r="AI42" s="65">
        <v>118554</v>
      </c>
      <c r="AJ42" s="65">
        <v>288852</v>
      </c>
      <c r="AK42" s="65">
        <v>300677</v>
      </c>
      <c r="AL42" s="65">
        <v>163145</v>
      </c>
      <c r="AM42" s="65">
        <v>702211</v>
      </c>
      <c r="AN42" s="65">
        <v>326797</v>
      </c>
      <c r="AO42" s="65">
        <v>557665</v>
      </c>
      <c r="AP42" s="65">
        <v>469475</v>
      </c>
      <c r="AQ42" s="65">
        <v>423082</v>
      </c>
      <c r="AR42" s="65">
        <v>423810</v>
      </c>
      <c r="AS42" s="65">
        <v>447608</v>
      </c>
      <c r="AT42" s="65">
        <v>226578</v>
      </c>
      <c r="AU42" s="65">
        <v>300577</v>
      </c>
      <c r="AV42" s="65">
        <v>72964</v>
      </c>
      <c r="AX42" s="75"/>
    </row>
    <row r="43" spans="1:50" ht="13.5" x14ac:dyDescent="0.15">
      <c r="A43" s="7" t="s">
        <v>30</v>
      </c>
      <c r="B43" s="30">
        <v>263</v>
      </c>
      <c r="C43" s="30">
        <v>241</v>
      </c>
      <c r="D43" s="30">
        <v>268</v>
      </c>
      <c r="E43" s="30">
        <v>-138</v>
      </c>
      <c r="F43" s="30">
        <v>-92</v>
      </c>
      <c r="G43" s="30">
        <v>-71</v>
      </c>
      <c r="H43" s="30">
        <v>449</v>
      </c>
      <c r="I43" s="30">
        <v>1004</v>
      </c>
      <c r="J43" s="30">
        <v>-1319</v>
      </c>
      <c r="K43" s="30">
        <v>379</v>
      </c>
      <c r="L43" s="30">
        <v>1158</v>
      </c>
      <c r="M43" s="30">
        <v>-26926</v>
      </c>
      <c r="N43" s="30">
        <v>-3902</v>
      </c>
      <c r="O43" s="30">
        <v>-5003</v>
      </c>
      <c r="P43" s="30">
        <v>-13652</v>
      </c>
      <c r="Q43" s="30">
        <v>-8526</v>
      </c>
      <c r="R43" s="30">
        <v>-9660</v>
      </c>
      <c r="S43" s="30">
        <v>-3152</v>
      </c>
      <c r="T43" s="30">
        <v>-1411</v>
      </c>
      <c r="U43" s="30">
        <v>-46864</v>
      </c>
      <c r="V43" s="30">
        <v>-5413</v>
      </c>
      <c r="W43" s="30">
        <v>-2670</v>
      </c>
      <c r="X43" s="58">
        <v>5461</v>
      </c>
      <c r="Y43" s="58">
        <v>-49036</v>
      </c>
      <c r="Z43" s="58">
        <v>-1398</v>
      </c>
      <c r="AA43" s="58">
        <v>-20294</v>
      </c>
      <c r="AB43" s="58">
        <v>-19301</v>
      </c>
      <c r="AC43" s="58">
        <v>-15632</v>
      </c>
      <c r="AD43" s="69">
        <v>12231</v>
      </c>
      <c r="AE43" s="69">
        <v>-43293</v>
      </c>
      <c r="AF43" s="69">
        <v>-30673</v>
      </c>
      <c r="AG43" s="69">
        <v>-13061</v>
      </c>
      <c r="AH43" s="69">
        <v>-12846</v>
      </c>
      <c r="AI43" s="69">
        <v>-12436</v>
      </c>
      <c r="AJ43" s="69">
        <v>7318</v>
      </c>
      <c r="AK43" s="69">
        <v>-28417</v>
      </c>
      <c r="AL43" s="69">
        <v>-42949</v>
      </c>
      <c r="AM43" s="69">
        <v>20299</v>
      </c>
      <c r="AN43" s="69">
        <v>51425</v>
      </c>
      <c r="AO43" s="69">
        <v>44581</v>
      </c>
      <c r="AP43" s="69">
        <v>121934</v>
      </c>
      <c r="AQ43" s="69">
        <v>114741</v>
      </c>
      <c r="AR43" s="69">
        <v>103283</v>
      </c>
      <c r="AS43" s="69">
        <v>39940</v>
      </c>
      <c r="AT43" s="69">
        <v>36018</v>
      </c>
      <c r="AU43" s="69">
        <v>61409</v>
      </c>
      <c r="AV43" s="69">
        <v>62392</v>
      </c>
      <c r="AX43" s="75"/>
    </row>
    <row r="44" spans="1:50" thickBot="1" x14ac:dyDescent="0.2">
      <c r="A44" s="13"/>
      <c r="B44" s="34">
        <f t="shared" ref="B44:C44" si="4">SUM(B42:B43)</f>
        <v>-42518</v>
      </c>
      <c r="C44" s="34">
        <f t="shared" si="4"/>
        <v>7300</v>
      </c>
      <c r="D44" s="34">
        <f>SUM(D42:D43)</f>
        <v>12493</v>
      </c>
      <c r="E44" s="34">
        <v>46430</v>
      </c>
      <c r="F44" s="34">
        <v>40555</v>
      </c>
      <c r="G44" s="34">
        <v>75608</v>
      </c>
      <c r="H44" s="34">
        <v>43017</v>
      </c>
      <c r="I44" s="34">
        <v>16018</v>
      </c>
      <c r="J44" s="34">
        <v>17847</v>
      </c>
      <c r="K44" s="34">
        <v>56322</v>
      </c>
      <c r="L44" s="34">
        <v>49998</v>
      </c>
      <c r="M44" s="34">
        <v>1770</v>
      </c>
      <c r="N44" s="34">
        <v>52626</v>
      </c>
      <c r="O44" s="34">
        <v>71087</v>
      </c>
      <c r="P44" s="34">
        <v>64346</v>
      </c>
      <c r="Q44" s="34">
        <v>26661</v>
      </c>
      <c r="R44" s="34">
        <v>50967</v>
      </c>
      <c r="S44" s="34">
        <v>87488</v>
      </c>
      <c r="T44" s="34">
        <v>113605</v>
      </c>
      <c r="U44" s="34">
        <v>13931</v>
      </c>
      <c r="V44" s="34">
        <v>90616</v>
      </c>
      <c r="W44" s="34">
        <v>44198</v>
      </c>
      <c r="X44" s="62">
        <v>47364</v>
      </c>
      <c r="Y44" s="62">
        <v>17299</v>
      </c>
      <c r="Z44" s="62">
        <v>63306</v>
      </c>
      <c r="AA44" s="62">
        <v>30753</v>
      </c>
      <c r="AB44" s="62">
        <v>-19684</v>
      </c>
      <c r="AC44" s="62">
        <v>2977</v>
      </c>
      <c r="AD44" s="71">
        <v>21426</v>
      </c>
      <c r="AE44" s="71">
        <v>-46557</v>
      </c>
      <c r="AF44" s="71">
        <v>53977</v>
      </c>
      <c r="AG44" s="71">
        <v>85189</v>
      </c>
      <c r="AH44" s="71">
        <v>39379</v>
      </c>
      <c r="AI44" s="71">
        <v>106118</v>
      </c>
      <c r="AJ44" s="71">
        <v>296170</v>
      </c>
      <c r="AK44" s="71">
        <v>272260</v>
      </c>
      <c r="AL44" s="71">
        <v>120196</v>
      </c>
      <c r="AM44" s="71">
        <v>722510</v>
      </c>
      <c r="AN44" s="71">
        <f>SUM(AN42:AN43)</f>
        <v>378222</v>
      </c>
      <c r="AO44" s="71">
        <v>602246</v>
      </c>
      <c r="AP44" s="71">
        <v>591409</v>
      </c>
      <c r="AQ44" s="71">
        <v>537823</v>
      </c>
      <c r="AR44" s="71">
        <v>527093</v>
      </c>
      <c r="AS44" s="71">
        <f>SUM(AS42:AS43)</f>
        <v>487548</v>
      </c>
      <c r="AT44" s="71">
        <f>SUM(AT42:AT43)</f>
        <v>262596</v>
      </c>
      <c r="AU44" s="71">
        <f>SUM(AU42:AU43)</f>
        <v>361986</v>
      </c>
      <c r="AV44" s="71">
        <f>SUM(AV42:AV43)</f>
        <v>135356</v>
      </c>
      <c r="AW44" s="41"/>
      <c r="AX44" s="75"/>
    </row>
    <row r="45" spans="1:50" thickTop="1" x14ac:dyDescent="0.15">
      <c r="A45" s="1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</row>
    <row r="46" spans="1:50" s="41" customFormat="1" ht="25.5" x14ac:dyDescent="0.15">
      <c r="A46" s="14" t="s">
        <v>31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7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</row>
    <row r="47" spans="1:50" s="41" customFormat="1" ht="13.5" x14ac:dyDescent="0.15">
      <c r="A47" s="16" t="s">
        <v>32</v>
      </c>
      <c r="B47" s="40">
        <v>0</v>
      </c>
      <c r="C47" s="40">
        <v>0</v>
      </c>
      <c r="D47" s="40">
        <v>0</v>
      </c>
      <c r="E47" s="40">
        <v>1.4554421346270041E-3</v>
      </c>
      <c r="F47" s="39">
        <v>1.2683080681671253E-3</v>
      </c>
      <c r="G47" s="39">
        <v>2.3525406633603334E-3</v>
      </c>
      <c r="H47" s="39">
        <v>1.3243693951766845E-3</v>
      </c>
      <c r="I47" s="39">
        <v>4.5730590463606791E-4</v>
      </c>
      <c r="J47" s="39">
        <v>6.2986216655569482E-4</v>
      </c>
      <c r="K47" s="39">
        <v>1.7335009282624259E-3</v>
      </c>
      <c r="L47" s="39">
        <v>1.363749577703308E-3</v>
      </c>
      <c r="M47" s="39">
        <v>8.0079168239773285E-4</v>
      </c>
      <c r="N47" s="40">
        <v>1.5463323930509133E-2</v>
      </c>
      <c r="O47" s="40">
        <v>2.0623834656073217E-2</v>
      </c>
      <c r="P47" s="40">
        <v>2.0266099218864179E-2</v>
      </c>
      <c r="Q47" s="40">
        <v>9.1985309481975291E-3</v>
      </c>
      <c r="R47" s="40">
        <v>1.4592620880510512E-2</v>
      </c>
      <c r="S47" s="40">
        <v>2.3150060498943914E-2</v>
      </c>
      <c r="T47" s="40">
        <v>2.6901056234578669E-2</v>
      </c>
      <c r="U47" s="40">
        <v>0.02</v>
      </c>
      <c r="V47" s="40">
        <v>0.02</v>
      </c>
      <c r="W47" s="40">
        <v>0.01</v>
      </c>
      <c r="X47" s="40">
        <v>0.01</v>
      </c>
      <c r="Y47" s="40">
        <v>0.01</v>
      </c>
      <c r="Z47" s="40">
        <v>0.01</v>
      </c>
      <c r="AA47" s="40">
        <v>0.01</v>
      </c>
      <c r="AB47" s="64">
        <v>4.9285911081376164E-3</v>
      </c>
      <c r="AC47" s="64">
        <v>4.5084453308136185E-3</v>
      </c>
      <c r="AD47" s="64">
        <v>4.5084453308136185E-3</v>
      </c>
      <c r="AE47" s="64">
        <v>0</v>
      </c>
      <c r="AF47" s="64">
        <v>0.02</v>
      </c>
      <c r="AG47" s="64">
        <v>0.02</v>
      </c>
      <c r="AH47" s="64">
        <v>0.01</v>
      </c>
      <c r="AI47" s="64">
        <v>2.6343510970717549E-2</v>
      </c>
      <c r="AJ47" s="64">
        <v>3.5128151645361594E-2</v>
      </c>
      <c r="AK47" s="64">
        <v>3.3187695519765352E-2</v>
      </c>
      <c r="AL47" s="64">
        <v>1.9902143078755589E-2</v>
      </c>
      <c r="AM47" s="64">
        <v>8.6843336823770073E-2</v>
      </c>
      <c r="AN47" s="64">
        <v>4.0670942573286864E-2</v>
      </c>
      <c r="AO47" s="64">
        <v>6.7535086896714946E-2</v>
      </c>
      <c r="AP47" s="64">
        <v>5.6582549861412514E-2</v>
      </c>
      <c r="AQ47" s="64">
        <v>6.5061809899136555E-2</v>
      </c>
      <c r="AR47" s="64">
        <v>5.8585244269891021E-2</v>
      </c>
      <c r="AS47" s="64">
        <v>4.8709359931643888E-2</v>
      </c>
      <c r="AT47" s="64">
        <v>2.9204757136205822E-2</v>
      </c>
      <c r="AU47" s="64">
        <v>5.0828359157163244E-2</v>
      </c>
      <c r="AV47" s="64">
        <v>1.1848827154229484E-2</v>
      </c>
    </row>
    <row r="48" spans="1:50" ht="13.5" x14ac:dyDescent="0.15">
      <c r="A48" s="16" t="s">
        <v>33</v>
      </c>
      <c r="B48" s="40">
        <v>0</v>
      </c>
      <c r="C48" s="40">
        <v>0</v>
      </c>
      <c r="D48" s="40">
        <v>0</v>
      </c>
      <c r="E48" s="40">
        <v>1.4532828589663054E-3</v>
      </c>
      <c r="F48" s="39">
        <v>1.2616872432084465E-3</v>
      </c>
      <c r="G48" s="39">
        <v>2.3335841744823995E-3</v>
      </c>
      <c r="H48" s="39">
        <v>1.3132806306000811E-3</v>
      </c>
      <c r="I48" s="39">
        <v>4.3571769924719423E-4</v>
      </c>
      <c r="J48" s="39">
        <v>6.2319242598098113E-4</v>
      </c>
      <c r="K48" s="39">
        <v>1.6617154920734994E-3</v>
      </c>
      <c r="L48" s="39">
        <v>1.2997480408216923E-3</v>
      </c>
      <c r="M48" s="39">
        <v>7.8882054488664359E-4</v>
      </c>
      <c r="N48" s="40">
        <v>1.4621654280826244E-2</v>
      </c>
      <c r="O48" s="40">
        <v>1.9239723246793673E-2</v>
      </c>
      <c r="P48" s="40">
        <v>1.9090698168894447E-2</v>
      </c>
      <c r="Q48" s="40">
        <v>9.0624237926587737E-3</v>
      </c>
      <c r="R48" s="40">
        <v>1.3982587559689346E-2</v>
      </c>
      <c r="S48" s="40">
        <v>2.1798677179790144E-2</v>
      </c>
      <c r="T48" s="40">
        <v>2.2589731608886575E-2</v>
      </c>
      <c r="U48" s="40">
        <v>0.02</v>
      </c>
      <c r="V48" s="40">
        <v>0.01</v>
      </c>
      <c r="W48" s="40">
        <v>0.01</v>
      </c>
      <c r="X48" s="40">
        <v>0.01</v>
      </c>
      <c r="Y48" s="40">
        <v>0.01</v>
      </c>
      <c r="Z48" s="40">
        <v>0.01</v>
      </c>
      <c r="AA48" s="40">
        <v>0.01</v>
      </c>
      <c r="AB48" s="64">
        <v>4.902969447994089E-3</v>
      </c>
      <c r="AC48" s="64">
        <v>4.491162306268638E-3</v>
      </c>
      <c r="AD48" s="64">
        <v>4.491162306268638E-3</v>
      </c>
      <c r="AE48" s="64">
        <v>0</v>
      </c>
      <c r="AF48" s="64">
        <v>0.02</v>
      </c>
      <c r="AG48" s="64">
        <v>0.02</v>
      </c>
      <c r="AH48" s="64">
        <v>0.01</v>
      </c>
      <c r="AI48" s="64">
        <v>2.4303991417079215E-2</v>
      </c>
      <c r="AJ48" s="64">
        <v>3.2524890017169371E-2</v>
      </c>
      <c r="AK48" s="64">
        <v>3.0933028256806366E-2</v>
      </c>
      <c r="AL48" s="64">
        <v>1.9805551701024757E-2</v>
      </c>
      <c r="AM48" s="64">
        <v>8.6577319707125233E-2</v>
      </c>
      <c r="AN48" s="64">
        <v>4.0456504239184114E-2</v>
      </c>
      <c r="AO48" s="64">
        <v>6.7191199555133155E-2</v>
      </c>
      <c r="AP48" s="64">
        <v>5.6289713741739814E-2</v>
      </c>
      <c r="AQ48" s="64">
        <v>6.4818803089582308E-2</v>
      </c>
      <c r="AR48" s="64">
        <v>5.8468254066447185E-2</v>
      </c>
      <c r="AS48" s="64">
        <v>4.8562812220947514E-2</v>
      </c>
      <c r="AT48" s="64">
        <v>2.9103741868906689E-2</v>
      </c>
      <c r="AU48" s="64">
        <v>5.06172591793108E-2</v>
      </c>
      <c r="AV48" s="64">
        <v>1.1809135613807652E-2</v>
      </c>
    </row>
    <row r="49" spans="1:48" ht="13.5" x14ac:dyDescent="0.15">
      <c r="A49" s="17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</row>
    <row r="50" spans="1:48" x14ac:dyDescent="0.2">
      <c r="A50" s="18" t="s">
        <v>34</v>
      </c>
      <c r="B50" s="43">
        <v>27504337503</v>
      </c>
      <c r="C50" s="43">
        <v>28789085681</v>
      </c>
      <c r="D50" s="43">
        <v>31983237987</v>
      </c>
      <c r="E50" s="43">
        <v>3199684810</v>
      </c>
      <c r="F50" s="43">
        <v>3201414205.1999998</v>
      </c>
      <c r="G50" s="43">
        <v>3205125748.6999998</v>
      </c>
      <c r="H50" s="43">
        <v>3208365195.9000001</v>
      </c>
      <c r="I50" s="43">
        <v>3210230456.5</v>
      </c>
      <c r="J50" s="43">
        <v>3216862998.9000001</v>
      </c>
      <c r="K50" s="43">
        <v>3276624276.8000002</v>
      </c>
      <c r="L50" s="43">
        <v>3484567627</v>
      </c>
      <c r="M50" s="43">
        <v>3544877601.0999999</v>
      </c>
      <c r="N50" s="44">
        <v>3587674002.1999998</v>
      </c>
      <c r="O50" s="44">
        <v>3719180011.4000001</v>
      </c>
      <c r="P50" s="44">
        <v>4077062764.3000002</v>
      </c>
      <c r="Q50" s="44">
        <v>4196722601.5</v>
      </c>
      <c r="R50" s="44">
        <v>4208829793.9000001</v>
      </c>
      <c r="S50" s="44">
        <v>4217811520.0999999</v>
      </c>
      <c r="T50" s="44">
        <v>4221432757.5</v>
      </c>
      <c r="U50" s="44">
        <v>4238806114</v>
      </c>
      <c r="V50" s="44">
        <v>4482664498</v>
      </c>
      <c r="W50" s="44">
        <v>4649709400</v>
      </c>
      <c r="X50" s="44">
        <v>4651304338</v>
      </c>
      <c r="Y50" s="63">
        <v>4728773273</v>
      </c>
      <c r="Z50" s="63">
        <v>4918448675</v>
      </c>
      <c r="AA50" s="63">
        <v>4932093621</v>
      </c>
      <c r="AB50" s="63">
        <v>5013969013.956522</v>
      </c>
      <c r="AC50" s="63">
        <v>5038852985.73913</v>
      </c>
      <c r="AD50" s="63">
        <v>5040946334</v>
      </c>
      <c r="AE50" s="63">
        <v>5050196361</v>
      </c>
      <c r="AF50" s="63">
        <v>5052100294</v>
      </c>
      <c r="AG50" s="63">
        <v>5054740322</v>
      </c>
      <c r="AH50" s="63">
        <v>5095402228.9560442</v>
      </c>
      <c r="AI50" s="63">
        <v>5337141634.9670324</v>
      </c>
      <c r="AJ50" s="63">
        <v>7255778547</v>
      </c>
      <c r="AK50" s="63">
        <v>7699704895.293478</v>
      </c>
      <c r="AL50" s="63">
        <v>7884433053.4444447</v>
      </c>
      <c r="AM50" s="63">
        <v>7900199330</v>
      </c>
      <c r="AN50" s="63">
        <v>7901250802</v>
      </c>
      <c r="AO50" s="63">
        <v>7903634866</v>
      </c>
      <c r="AP50" s="63">
        <v>7903982617</v>
      </c>
      <c r="AQ50" s="63">
        <v>7905292195.4615383</v>
      </c>
      <c r="AR50" s="63">
        <v>7907014341.521739</v>
      </c>
      <c r="AS50" s="63">
        <v>7914977437.043478</v>
      </c>
      <c r="AT50" s="63">
        <v>7913161975</v>
      </c>
      <c r="AU50" s="63">
        <v>7923958558</v>
      </c>
      <c r="AV50" s="63">
        <v>7931936832</v>
      </c>
    </row>
    <row r="51" spans="1:48" x14ac:dyDescent="0.2">
      <c r="A51" s="18" t="s">
        <v>35</v>
      </c>
      <c r="B51" s="43">
        <v>27504337503</v>
      </c>
      <c r="C51" s="43">
        <v>28829555477</v>
      </c>
      <c r="D51" s="43">
        <v>31993047951</v>
      </c>
      <c r="E51" s="43">
        <v>3204438875.1999998</v>
      </c>
      <c r="F51" s="43">
        <v>3218213933.5999999</v>
      </c>
      <c r="G51" s="43">
        <v>3231162062.8000002</v>
      </c>
      <c r="H51" s="43">
        <v>3235455221.8000002</v>
      </c>
      <c r="I51" s="43">
        <v>3369285538.5999999</v>
      </c>
      <c r="J51" s="43">
        <v>3251291597.1999998</v>
      </c>
      <c r="K51" s="43">
        <v>3529119264</v>
      </c>
      <c r="L51" s="43">
        <v>3890390553.4000001</v>
      </c>
      <c r="M51" s="43">
        <v>3670148191.3000002</v>
      </c>
      <c r="N51" s="44">
        <v>4018085795.5</v>
      </c>
      <c r="O51" s="44">
        <v>4157163073.1999998</v>
      </c>
      <c r="P51" s="44">
        <v>4502023360.8999996</v>
      </c>
      <c r="Q51" s="44">
        <v>4536536517.3000002</v>
      </c>
      <c r="R51" s="44">
        <v>4634849192.6999998</v>
      </c>
      <c r="S51" s="44">
        <v>4635018333</v>
      </c>
      <c r="T51" s="44">
        <v>5027107093</v>
      </c>
      <c r="U51" s="44">
        <v>5055349038</v>
      </c>
      <c r="V51" s="44">
        <v>5064082373</v>
      </c>
      <c r="W51" s="44">
        <v>5060774133</v>
      </c>
      <c r="X51" s="44">
        <v>4690039191</v>
      </c>
      <c r="Y51" s="63">
        <v>5159200254.3492699</v>
      </c>
      <c r="Z51" s="63">
        <v>4961933491</v>
      </c>
      <c r="AA51" s="63">
        <v>5340408020</v>
      </c>
      <c r="AB51" s="63">
        <v>5040170729.347249</v>
      </c>
      <c r="AC51" s="63">
        <v>5058243649.8684406</v>
      </c>
      <c r="AD51" s="63">
        <v>5059764786.6707239</v>
      </c>
      <c r="AE51" s="63">
        <v>5063774623.4452124</v>
      </c>
      <c r="AF51" s="63">
        <v>5783614488.7563953</v>
      </c>
      <c r="AG51" s="63">
        <v>5788398121.3829403</v>
      </c>
      <c r="AH51" s="63">
        <v>5967949231.8581905</v>
      </c>
      <c r="AI51" s="63">
        <v>6005705289.6445103</v>
      </c>
      <c r="AJ51" s="63">
        <v>7900909418.1601782</v>
      </c>
      <c r="AK51" s="63">
        <v>8315996308.0350847</v>
      </c>
      <c r="AL51" s="63">
        <v>7923938466.526083</v>
      </c>
      <c r="AM51" s="63">
        <v>7924595093.0454597</v>
      </c>
      <c r="AN51" s="63">
        <v>7943397159.2143593</v>
      </c>
      <c r="AO51" s="63">
        <v>7944246184.4608784</v>
      </c>
      <c r="AP51" s="63">
        <v>7945292736.8238735</v>
      </c>
      <c r="AQ51" s="63">
        <v>7934949130.3845167</v>
      </c>
      <c r="AR51" s="63">
        <v>7922835631.7452621</v>
      </c>
      <c r="AS51" s="63">
        <v>7938862417.5576801</v>
      </c>
      <c r="AT51" s="63">
        <v>7940627521.378418</v>
      </c>
      <c r="AU51" s="63">
        <v>7957005536.505331</v>
      </c>
      <c r="AV51" s="63">
        <v>7958596767</v>
      </c>
    </row>
    <row r="52" spans="1:48" x14ac:dyDescent="0.2">
      <c r="A52" s="5"/>
      <c r="B52" s="23"/>
      <c r="C52" s="23"/>
      <c r="D52" s="23"/>
      <c r="E52" s="23"/>
      <c r="F52" s="23"/>
      <c r="G52" s="23"/>
      <c r="H52" s="23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</row>
    <row r="53" spans="1:48" s="73" customFormat="1" ht="12.75" x14ac:dyDescent="0.2">
      <c r="A53" s="72" t="s">
        <v>62</v>
      </c>
      <c r="B53" s="74">
        <f t="shared" ref="B53:C53" si="5">B15/B13</f>
        <v>0.11975558367472071</v>
      </c>
      <c r="C53" s="74">
        <f t="shared" si="5"/>
        <v>0.24113259969750561</v>
      </c>
      <c r="D53" s="74">
        <f>D15/D13</f>
        <v>0.27499739791139022</v>
      </c>
      <c r="E53" s="74">
        <f>E15/E13</f>
        <v>0.19915249004926999</v>
      </c>
      <c r="F53" s="74">
        <f t="shared" ref="F53:AN53" si="6">F15/F13</f>
        <v>0.1959454475497848</v>
      </c>
      <c r="G53" s="74">
        <f t="shared" si="6"/>
        <v>0.2498180313392524</v>
      </c>
      <c r="H53" s="74">
        <f t="shared" si="6"/>
        <v>0.20960363571022131</v>
      </c>
      <c r="I53" s="74">
        <f t="shared" si="6"/>
        <v>0.18897837929064229</v>
      </c>
      <c r="J53" s="74">
        <f t="shared" si="6"/>
        <v>0.21308273643653164</v>
      </c>
      <c r="K53" s="74">
        <f t="shared" si="6"/>
        <v>0.2797588316280234</v>
      </c>
      <c r="L53" s="74">
        <f t="shared" si="6"/>
        <v>0.25868500860736976</v>
      </c>
      <c r="M53" s="74">
        <f t="shared" si="6"/>
        <v>0.22502690921663823</v>
      </c>
      <c r="N53" s="74">
        <f t="shared" si="6"/>
        <v>0.29409099290307139</v>
      </c>
      <c r="O53" s="74">
        <f t="shared" si="6"/>
        <v>0.32272257438965268</v>
      </c>
      <c r="P53" s="74">
        <f t="shared" si="6"/>
        <v>0.31999599897517611</v>
      </c>
      <c r="Q53" s="74">
        <f t="shared" si="6"/>
        <v>0.28507345758733948</v>
      </c>
      <c r="R53" s="74">
        <f t="shared" si="6"/>
        <v>0.24239175673800906</v>
      </c>
      <c r="S53" s="74">
        <f t="shared" si="6"/>
        <v>0.31557138945352287</v>
      </c>
      <c r="T53" s="74">
        <f t="shared" si="6"/>
        <v>0.29954765146577705</v>
      </c>
      <c r="U53" s="74">
        <f t="shared" si="6"/>
        <v>0.30192856669473073</v>
      </c>
      <c r="V53" s="74">
        <f t="shared" si="6"/>
        <v>0.2784304330557254</v>
      </c>
      <c r="W53" s="74">
        <f t="shared" si="6"/>
        <v>0.2584315881537767</v>
      </c>
      <c r="X53" s="74">
        <f t="shared" si="6"/>
        <v>0.23033870626186304</v>
      </c>
      <c r="Y53" s="74">
        <f t="shared" si="6"/>
        <v>0.18864444201663164</v>
      </c>
      <c r="Z53" s="74">
        <f t="shared" si="6"/>
        <v>0.26493904053214995</v>
      </c>
      <c r="AA53" s="74">
        <f t="shared" si="6"/>
        <v>0.24456025678304907</v>
      </c>
      <c r="AB53" s="74">
        <f t="shared" si="6"/>
        <v>0.20518490305197598</v>
      </c>
      <c r="AC53" s="74">
        <f t="shared" si="6"/>
        <v>0.17030340352859763</v>
      </c>
      <c r="AD53" s="74">
        <f t="shared" si="6"/>
        <v>0.18249391911185395</v>
      </c>
      <c r="AE53" s="74">
        <f t="shared" si="6"/>
        <v>0.19112585695464052</v>
      </c>
      <c r="AF53" s="74">
        <f t="shared" si="6"/>
        <v>0.207991406720787</v>
      </c>
      <c r="AG53" s="74">
        <f t="shared" si="6"/>
        <v>0.23755865524475275</v>
      </c>
      <c r="AH53" s="74">
        <f t="shared" si="6"/>
        <v>0.25813007231642415</v>
      </c>
      <c r="AI53" s="74">
        <f t="shared" si="6"/>
        <v>0.26488950549995044</v>
      </c>
      <c r="AJ53" s="74">
        <f t="shared" si="6"/>
        <v>0.24200996762139668</v>
      </c>
      <c r="AK53" s="74">
        <f t="shared" si="6"/>
        <v>0.1801680775052365</v>
      </c>
      <c r="AL53" s="74">
        <f t="shared" si="6"/>
        <v>0.2266245880710262</v>
      </c>
      <c r="AM53" s="74">
        <f t="shared" si="6"/>
        <v>0.30132534584428861</v>
      </c>
      <c r="AN53" s="74">
        <f t="shared" si="6"/>
        <v>0.33057326280892702</v>
      </c>
      <c r="AO53" s="74">
        <v>0.34984959422401313</v>
      </c>
      <c r="AP53" s="74">
        <v>0.4073280004169621</v>
      </c>
      <c r="AQ53" s="74">
        <v>0.39433700931711613</v>
      </c>
      <c r="AR53" s="74">
        <v>0.38921506316873594</v>
      </c>
      <c r="AS53" s="74">
        <f>AS15/AS13</f>
        <v>0.3199275876319182</v>
      </c>
      <c r="AT53" s="74">
        <f>AT15/AT13</f>
        <v>0.20835088573523136</v>
      </c>
      <c r="AU53" s="74">
        <f>AU15/AU13</f>
        <v>0.20283312697546008</v>
      </c>
      <c r="AV53" s="74">
        <f>AV15/AV13</f>
        <v>0.19846017807237792</v>
      </c>
    </row>
  </sheetData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(Quarterly)IS IFRS</vt:lpstr>
    </vt:vector>
  </TitlesOfParts>
  <Company>smic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e015446</dc:creator>
  <cp:lastModifiedBy>JingWen_Miao (缪璟文)</cp:lastModifiedBy>
  <dcterms:created xsi:type="dcterms:W3CDTF">2016-05-12T12:57:30Z</dcterms:created>
  <dcterms:modified xsi:type="dcterms:W3CDTF">2023-11-09T02:27:37Z</dcterms:modified>
</cp:coreProperties>
</file>